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92" windowHeight="11760"/>
  </bookViews>
  <sheets>
    <sheet name="UPAI by GM " sheetId="2" r:id="rId1"/>
  </sheets>
  <calcPr calcId="145621"/>
</workbook>
</file>

<file path=xl/calcChain.xml><?xml version="1.0" encoding="utf-8"?>
<calcChain xmlns="http://schemas.openxmlformats.org/spreadsheetml/2006/main">
  <c r="D5" i="2" l="1"/>
  <c r="C21" i="2" l="1"/>
  <c r="C9" i="2"/>
  <c r="D24" i="2"/>
  <c r="D25" i="2"/>
  <c r="E25" i="2" s="1"/>
  <c r="D26" i="2"/>
  <c r="E26" i="2" s="1"/>
  <c r="D28" i="2"/>
  <c r="E24" i="2"/>
  <c r="E28" i="2"/>
  <c r="D27" i="2"/>
  <c r="D23" i="2"/>
  <c r="C18" i="2"/>
  <c r="D11" i="2"/>
  <c r="E11" i="2" s="1"/>
  <c r="E18" i="2" s="1"/>
  <c r="D12" i="2"/>
  <c r="E12" i="2" s="1"/>
  <c r="D16" i="2"/>
  <c r="E16" i="2" s="1"/>
  <c r="D17" i="2"/>
  <c r="E17" i="2" s="1"/>
  <c r="D14" i="2"/>
  <c r="E14" i="2" s="1"/>
  <c r="D15" i="2"/>
  <c r="E15" i="2" s="1"/>
  <c r="D13" i="2"/>
  <c r="E13" i="2" s="1"/>
  <c r="D20" i="2"/>
  <c r="E20" i="2" s="1"/>
  <c r="D8" i="2"/>
  <c r="E8" i="2" s="1"/>
  <c r="D7" i="2"/>
  <c r="E7" i="2" s="1"/>
  <c r="C3" i="2"/>
  <c r="D3" i="2" s="1"/>
  <c r="E9" i="2" l="1"/>
  <c r="E23" i="2"/>
  <c r="E27" i="2"/>
  <c r="E29" i="2" l="1"/>
  <c r="E3" i="2"/>
  <c r="F3" i="2" s="1"/>
</calcChain>
</file>

<file path=xl/sharedStrings.xml><?xml version="1.0" encoding="utf-8"?>
<sst xmlns="http://schemas.openxmlformats.org/spreadsheetml/2006/main" count="59" uniqueCount="49">
  <si>
    <t>Anal. Bioanal. Chem. 2010</t>
  </si>
  <si>
    <t>J. Chromatogr. A 2012</t>
  </si>
  <si>
    <t>Impact factor (IF)</t>
  </si>
  <si>
    <t>Food Chemistry 2012</t>
  </si>
  <si>
    <t>Anal. Chem. 2010</t>
  </si>
  <si>
    <t>Mass Spectrometry Reviews 2010</t>
  </si>
  <si>
    <t>Rapid Commun. Mass Spectrom. 2010</t>
  </si>
  <si>
    <t>Trends in Analytical Chemistry 2010</t>
  </si>
  <si>
    <t>Number of peer-reviewed original research paper</t>
  </si>
  <si>
    <t>Start</t>
  </si>
  <si>
    <t>End</t>
  </si>
  <si>
    <t>Years</t>
  </si>
  <si>
    <t>Start: &gt;1 paper/year in a continuous year record</t>
  </si>
  <si>
    <t>Publishing period</t>
  </si>
  <si>
    <t>Unbiased personel autor index (UPAI)</t>
  </si>
  <si>
    <t>Total factor</t>
  </si>
  <si>
    <t>Number of authors</t>
  </si>
  <si>
    <t>Authors/Paper</t>
  </si>
  <si>
    <t>Paper/Author</t>
  </si>
  <si>
    <t>Note: Edit only the red fields concerning your peer-reviewed original research paper.</t>
  </si>
  <si>
    <t>Positioning factor</t>
  </si>
  <si>
    <t>Senior author</t>
  </si>
  <si>
    <t>Factor</t>
  </si>
  <si>
    <t>Number of paper</t>
  </si>
  <si>
    <t>First author (or equally first)</t>
  </si>
  <si>
    <t>Out of all paper (x100 = %)</t>
  </si>
  <si>
    <t xml:space="preserve">Weighted factor </t>
  </si>
  <si>
    <t>leading in the field of spectroscopy</t>
  </si>
  <si>
    <t>only invited contributions</t>
  </si>
  <si>
    <t>Leading in the field of analytical chemistry =&gt; 50 %: ≥ IF 2.95</t>
  </si>
  <si>
    <t>Funding factor</t>
  </si>
  <si>
    <r>
      <t>Non-budget authors (NBA)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</si>
  <si>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Journal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</si>
  <si>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b/>
        <vertAlign val="superscript"/>
        <sz val="8"/>
        <color theme="3" tint="0.39991454817346722"/>
        <rFont val="Calibri"/>
        <family val="2"/>
        <scheme val="minor"/>
      </rPr>
      <t>1</t>
    </r>
    <r>
      <rPr>
        <b/>
        <sz val="8"/>
        <color theme="3" tint="0.39994506668294322"/>
        <rFont val="Calibri"/>
        <family val="2"/>
        <scheme val="minor"/>
      </rPr>
      <t xml:space="preserve">Start listing of journals </t>
    </r>
    <r>
      <rPr>
        <b/>
        <sz val="8"/>
        <color theme="3" tint="0.39994506668294322"/>
        <rFont val="Calibri"/>
        <family val="2"/>
      </rPr>
      <t>≥</t>
    </r>
    <r>
      <rPr>
        <b/>
        <sz val="8"/>
        <color theme="3" tint="0.39994506668294322"/>
        <rFont val="Calibri"/>
        <family val="2"/>
        <scheme val="minor"/>
      </rPr>
      <t>50 % of the highest IF in the main category</t>
    </r>
  </si>
  <si>
    <r>
      <t>2</t>
    </r>
    <r>
      <rPr>
        <b/>
        <sz val="8"/>
        <color theme="3" tint="0.39994506668294322"/>
        <rFont val="Calibri"/>
        <family val="2"/>
        <scheme val="minor"/>
      </rPr>
      <t>include also own position if funded</t>
    </r>
  </si>
  <si>
    <t>Out of all authors (x100 = %)</t>
  </si>
  <si>
    <t>Paper share (%)</t>
  </si>
  <si>
    <t>NBA share (%)</t>
  </si>
  <si>
    <t>Family-with child-factor</t>
  </si>
  <si>
    <t>Spouse with 100 % contract</t>
  </si>
  <si>
    <r>
      <t>Spouse with 50 % contract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</si>
  <si>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Paper made with 1 child</t>
    </r>
    <r>
      <rPr>
        <vertAlign val="superscript"/>
        <sz val="11"/>
        <color theme="1"/>
        <rFont val="Calibri"/>
        <family val="2"/>
        <scheme val="minor"/>
      </rPr>
      <t>4</t>
    </r>
  </si>
  <si>
    <t>Paper made with 2 children</t>
  </si>
  <si>
    <t>Paper made with 3 children</t>
  </si>
  <si>
    <t>Paper made with 4 children</t>
  </si>
  <si>
    <t>etc.</t>
  </si>
  <si>
    <r>
      <t>3</t>
    </r>
    <r>
      <rPr>
        <b/>
        <sz val="8"/>
        <color theme="3" tint="0.39997558519241921"/>
        <rFont val="Calibri"/>
        <family val="2"/>
        <scheme val="minor"/>
      </rPr>
      <t>Adjust f</t>
    </r>
    <r>
      <rPr>
        <b/>
        <sz val="8"/>
        <color theme="3" tint="0.39994506668294322"/>
        <rFont val="Calibri"/>
        <family val="2"/>
        <scheme val="minor"/>
      </rPr>
      <t>actor in percent to contract</t>
    </r>
  </si>
  <si>
    <r>
      <rPr>
        <b/>
        <vertAlign val="superscript"/>
        <sz val="8"/>
        <color theme="3" tint="0.39997558519241921"/>
        <rFont val="Calibri"/>
        <family val="2"/>
        <scheme val="minor"/>
      </rPr>
      <t>4</t>
    </r>
    <r>
      <rPr>
        <b/>
        <sz val="8"/>
        <color theme="3" tint="0.39994506668294322"/>
        <rFont val="Calibri"/>
        <family val="2"/>
        <scheme val="minor"/>
      </rPr>
      <t>child with educational status</t>
    </r>
  </si>
  <si>
    <t>Factor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</si>
</sst>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3" tint="0.39994506668294322"/>
      <name val="Calibri"/>
      <family val="2"/>
      <scheme val="minor"/>
    </font>
    <font>
      <b/>
      <sz val="8"/>
      <color theme="3" tint="0.39994506668294322"/>
      <name val="Calibri"/>
      <family val="2"/>
    </font>
    <font>
      <b/>
      <sz val="8"/>
      <name val="Calibri"/>
      <family val="2"/>
      <scheme val="minor"/>
    </font>
    <font>
      <b/>
      <vertAlign val="superscript"/>
      <sz val="8"/>
      <color theme="3" tint="0.39991454817346722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vertAlign val="superscript"/>
      <sz val="8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E7FED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right"/>
    </xf>
    <xf numFmtId="164" fontId="7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" fontId="0" fillId="0" borderId="0" xfId="0" applyNumberFormat="1" applyBorder="1"/>
    <xf numFmtId="1" fontId="2" fillId="2" borderId="0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 wrapText="1"/>
    </xf>
    <xf numFmtId="1" fontId="9" fillId="0" borderId="0" xfId="0" applyNumberFormat="1" applyFont="1" applyBorder="1"/>
    <xf numFmtId="1" fontId="9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/>
    <xf numFmtId="1" fontId="2" fillId="0" borderId="0" xfId="0" applyNumberFormat="1" applyFont="1" applyBorder="1" applyAlignment="1">
      <alignment horizontal="left"/>
    </xf>
    <xf numFmtId="1" fontId="0" fillId="0" borderId="0" xfId="0" applyNumberFormat="1" applyBorder="1" applyAlignment="1">
      <alignment horizontal="left"/>
    </xf>
    <xf numFmtId="2" fontId="0" fillId="0" borderId="0" xfId="0" applyNumberFormat="1" applyFont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0" fillId="0" borderId="0" xfId="0" applyBorder="1"/>
    <xf numFmtId="1" fontId="6" fillId="0" borderId="0" xfId="0" applyNumberFormat="1" applyFont="1" applyBorder="1" applyAlignment="1">
      <alignment horizontal="left"/>
    </xf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left"/>
    </xf>
    <xf numFmtId="2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1" fontId="0" fillId="0" borderId="0" xfId="0" applyNumberFormat="1" applyFill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1" fontId="9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2" fontId="7" fillId="5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left"/>
    </xf>
    <xf numFmtId="1" fontId="12" fillId="0" borderId="0" xfId="0" applyNumberFormat="1" applyFont="1" applyBorder="1" applyAlignment="1">
      <alignment horizontal="left"/>
    </xf>
    <xf numFmtId="1" fontId="14" fillId="0" borderId="0" xfId="0" applyNumberFormat="1" applyFont="1" applyBorder="1" applyAlignment="1">
      <alignment horizontal="left"/>
    </xf>
    <xf numFmtId="164" fontId="15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left"/>
    </xf>
    <xf numFmtId="1" fontId="14" fillId="0" borderId="0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7FED2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28" sqref="F28"/>
    </sheetView>
  </sheetViews>
  <sheetFormatPr baseColWidth="10" defaultColWidth="11.44140625" defaultRowHeight="14.4" x14ac:dyDescent="0.3"/>
  <cols>
    <col min="1" max="1" width="42.6640625" style="20" customWidth="1"/>
    <col min="2" max="2" width="17.33203125" style="1" customWidth="1"/>
    <col min="3" max="3" width="16" style="1" customWidth="1"/>
    <col min="4" max="4" width="15.88671875" style="1" customWidth="1"/>
    <col min="5" max="5" width="16.109375" style="1" customWidth="1"/>
    <col min="6" max="6" width="37.5546875" style="1" customWidth="1"/>
    <col min="7" max="7" width="11.44140625" style="1"/>
    <col min="8" max="16384" width="11.44140625" style="11"/>
  </cols>
  <sheetData>
    <row r="1" spans="1:7" ht="20.399999999999999" customHeight="1" x14ac:dyDescent="0.3">
      <c r="A1" s="10" t="s">
        <v>19</v>
      </c>
    </row>
    <row r="2" spans="1:7" ht="22.2" customHeight="1" x14ac:dyDescent="0.3">
      <c r="A2" s="12" t="s">
        <v>8</v>
      </c>
      <c r="B2" s="12" t="s">
        <v>16</v>
      </c>
      <c r="C2" s="12" t="s">
        <v>17</v>
      </c>
      <c r="D2" s="12" t="s">
        <v>18</v>
      </c>
      <c r="E2" s="13" t="s">
        <v>15</v>
      </c>
      <c r="F2" s="14" t="s">
        <v>14</v>
      </c>
      <c r="G2" s="11"/>
    </row>
    <row r="3" spans="1:7" ht="19.8" customHeight="1" x14ac:dyDescent="0.3">
      <c r="A3" s="29">
        <v>67</v>
      </c>
      <c r="B3" s="29">
        <v>186</v>
      </c>
      <c r="C3" s="30">
        <f>B3/A3</f>
        <v>2.7761194029850746</v>
      </c>
      <c r="D3" s="42">
        <f>A3/C3</f>
        <v>24.134408602150536</v>
      </c>
      <c r="E3" s="43">
        <f>SUM(E9,E18,E20,E29)</f>
        <v>7.4017477130476648</v>
      </c>
      <c r="F3" s="41">
        <f>E3*D3/D5</f>
        <v>22.329600459590701</v>
      </c>
    </row>
    <row r="4" spans="1:7" s="15" customFormat="1" ht="31.2" customHeight="1" x14ac:dyDescent="0.3">
      <c r="A4" s="31" t="s">
        <v>13</v>
      </c>
      <c r="B4" s="32" t="s">
        <v>9</v>
      </c>
      <c r="C4" s="33" t="s">
        <v>10</v>
      </c>
      <c r="D4" s="37" t="s">
        <v>11</v>
      </c>
      <c r="E4" s="34"/>
      <c r="F4" s="16"/>
      <c r="G4" s="16"/>
    </row>
    <row r="5" spans="1:7" s="18" customFormat="1" x14ac:dyDescent="0.3">
      <c r="A5" s="35" t="s">
        <v>12</v>
      </c>
      <c r="B5" s="29">
        <v>2006</v>
      </c>
      <c r="C5" s="29">
        <v>2014</v>
      </c>
      <c r="D5" s="42">
        <f>C5-B5</f>
        <v>8</v>
      </c>
      <c r="E5" s="36"/>
      <c r="F5" s="17"/>
      <c r="G5" s="17"/>
    </row>
    <row r="6" spans="1:7" ht="52.5" customHeight="1" x14ac:dyDescent="0.3">
      <c r="A6" s="38" t="s">
        <v>20</v>
      </c>
      <c r="B6" s="27" t="s">
        <v>22</v>
      </c>
      <c r="C6" s="28" t="s">
        <v>23</v>
      </c>
      <c r="D6" s="39" t="s">
        <v>25</v>
      </c>
      <c r="E6" s="27" t="s">
        <v>26</v>
      </c>
    </row>
    <row r="7" spans="1:7" x14ac:dyDescent="0.3">
      <c r="A7" s="20" t="s">
        <v>24</v>
      </c>
      <c r="B7" s="1">
        <v>3</v>
      </c>
      <c r="C7" s="2">
        <v>26</v>
      </c>
      <c r="D7" s="3">
        <f>C7/A3</f>
        <v>0.38805970149253732</v>
      </c>
      <c r="E7" s="21">
        <f>D7*B7</f>
        <v>1.164179104477612</v>
      </c>
      <c r="G7" s="11"/>
    </row>
    <row r="8" spans="1:7" x14ac:dyDescent="0.3">
      <c r="A8" s="20" t="s">
        <v>21</v>
      </c>
      <c r="B8" s="1">
        <v>2</v>
      </c>
      <c r="C8" s="2">
        <v>39</v>
      </c>
      <c r="D8" s="3">
        <f>C8/A3</f>
        <v>0.58208955223880599</v>
      </c>
      <c r="E8" s="21">
        <f>D8*B8</f>
        <v>1.164179104477612</v>
      </c>
    </row>
    <row r="9" spans="1:7" x14ac:dyDescent="0.3">
      <c r="B9" s="7" t="s">
        <v>36</v>
      </c>
      <c r="C9" s="1">
        <f>SUM(C7:C8)*100/A3</f>
        <v>97.014925373134332</v>
      </c>
      <c r="E9" s="22">
        <f>SUM(E7:E8)</f>
        <v>2.3283582089552239</v>
      </c>
    </row>
    <row r="10" spans="1:7" ht="52.5" customHeight="1" x14ac:dyDescent="0.3">
      <c r="A10" s="19" t="s">
        <v>32</v>
      </c>
      <c r="B10" s="1" t="s">
        <v>2</v>
      </c>
      <c r="C10" s="28" t="s">
        <v>23</v>
      </c>
      <c r="D10" s="39" t="s">
        <v>25</v>
      </c>
      <c r="E10" s="27" t="s">
        <v>26</v>
      </c>
    </row>
    <row r="11" spans="1:7" ht="18" customHeight="1" x14ac:dyDescent="0.3">
      <c r="A11" s="23" t="s">
        <v>5</v>
      </c>
      <c r="B11" s="8">
        <v>9.09</v>
      </c>
      <c r="C11" s="2">
        <v>1</v>
      </c>
      <c r="D11" s="3">
        <f t="shared" ref="D11:D12" si="0">C11/$A$3</f>
        <v>1.4925373134328358E-2</v>
      </c>
      <c r="E11" s="21">
        <f t="shared" ref="E11:E12" si="1">D11*B11</f>
        <v>0.13567164179104477</v>
      </c>
      <c r="F11" s="45" t="s">
        <v>27</v>
      </c>
    </row>
    <row r="12" spans="1:7" ht="18" customHeight="1" x14ac:dyDescent="0.3">
      <c r="A12" s="23" t="s">
        <v>7</v>
      </c>
      <c r="B12" s="8">
        <v>6.35</v>
      </c>
      <c r="C12" s="2">
        <v>1</v>
      </c>
      <c r="D12" s="3">
        <f t="shared" si="0"/>
        <v>1.4925373134328358E-2</v>
      </c>
      <c r="E12" s="21">
        <f t="shared" si="1"/>
        <v>9.4776119402985068E-2</v>
      </c>
      <c r="F12" s="45" t="s">
        <v>28</v>
      </c>
    </row>
    <row r="13" spans="1:7" ht="17.25" customHeight="1" x14ac:dyDescent="0.3">
      <c r="A13" s="23" t="s">
        <v>4</v>
      </c>
      <c r="B13" s="9">
        <v>5.87</v>
      </c>
      <c r="C13" s="2">
        <v>2</v>
      </c>
      <c r="D13" s="3">
        <f>C13/$A$3</f>
        <v>2.9850746268656716E-2</v>
      </c>
      <c r="E13" s="21">
        <f>D13*B13</f>
        <v>0.17522388059701494</v>
      </c>
      <c r="F13" s="46" t="s">
        <v>29</v>
      </c>
    </row>
    <row r="14" spans="1:7" x14ac:dyDescent="0.3">
      <c r="A14" s="23" t="s">
        <v>1</v>
      </c>
      <c r="B14" s="5">
        <v>4.6100000000000003</v>
      </c>
      <c r="C14" s="2">
        <v>9</v>
      </c>
      <c r="D14" s="3">
        <f t="shared" ref="D14:D17" si="2">C14/$A$3</f>
        <v>0.13432835820895522</v>
      </c>
      <c r="E14" s="21">
        <f t="shared" ref="E14:E17" si="3">D14*B14</f>
        <v>0.61925373134328365</v>
      </c>
      <c r="G14" s="11"/>
    </row>
    <row r="15" spans="1:7" x14ac:dyDescent="0.3">
      <c r="A15" s="23" t="s">
        <v>0</v>
      </c>
      <c r="B15" s="5">
        <v>3.84</v>
      </c>
      <c r="C15" s="2">
        <v>7</v>
      </c>
      <c r="D15" s="3">
        <f t="shared" si="2"/>
        <v>0.1044776119402985</v>
      </c>
      <c r="E15" s="21">
        <f t="shared" si="3"/>
        <v>0.40119402985074626</v>
      </c>
    </row>
    <row r="16" spans="1:7" x14ac:dyDescent="0.3">
      <c r="A16" s="23" t="s">
        <v>3</v>
      </c>
      <c r="B16" s="5">
        <v>3.33</v>
      </c>
      <c r="C16" s="2">
        <v>1</v>
      </c>
      <c r="D16" s="3">
        <f t="shared" si="2"/>
        <v>1.4925373134328358E-2</v>
      </c>
      <c r="E16" s="21">
        <f t="shared" si="3"/>
        <v>4.970149253731343E-2</v>
      </c>
    </row>
    <row r="17" spans="1:5" x14ac:dyDescent="0.3">
      <c r="A17" s="23" t="s">
        <v>6</v>
      </c>
      <c r="B17" s="47">
        <v>2.85</v>
      </c>
      <c r="C17" s="2">
        <v>4</v>
      </c>
      <c r="D17" s="3">
        <f t="shared" si="2"/>
        <v>5.9701492537313432E-2</v>
      </c>
      <c r="E17" s="21">
        <f t="shared" si="3"/>
        <v>0.17014925373134329</v>
      </c>
    </row>
    <row r="18" spans="1:5" x14ac:dyDescent="0.3">
      <c r="A18" s="44" t="s">
        <v>33</v>
      </c>
      <c r="B18" s="7" t="s">
        <v>36</v>
      </c>
      <c r="C18" s="1">
        <f>SUM(C11:C17)*100/A3</f>
        <v>37.313432835820898</v>
      </c>
      <c r="E18" s="22">
        <f>SUM(E11:E17)</f>
        <v>1.6459701492537313</v>
      </c>
    </row>
    <row r="19" spans="1:5" ht="60" customHeight="1" x14ac:dyDescent="0.3">
      <c r="A19" s="19" t="s">
        <v>30</v>
      </c>
      <c r="B19" s="1" t="s">
        <v>22</v>
      </c>
      <c r="C19" s="40" t="s">
        <v>16</v>
      </c>
      <c r="D19" s="4" t="s">
        <v>35</v>
      </c>
      <c r="E19" s="27" t="s">
        <v>26</v>
      </c>
    </row>
    <row r="20" spans="1:5" ht="16.2" x14ac:dyDescent="0.3">
      <c r="A20" s="20" t="s">
        <v>31</v>
      </c>
      <c r="B20" s="1">
        <v>3</v>
      </c>
      <c r="C20" s="2">
        <v>104</v>
      </c>
      <c r="D20" s="3">
        <f>C20/B3</f>
        <v>0.55913978494623651</v>
      </c>
      <c r="E20" s="22">
        <f>D20*B20</f>
        <v>1.6774193548387095</v>
      </c>
    </row>
    <row r="21" spans="1:5" ht="17.25" customHeight="1" x14ac:dyDescent="0.3">
      <c r="A21" s="24" t="s">
        <v>34</v>
      </c>
      <c r="B21" s="7" t="s">
        <v>37</v>
      </c>
      <c r="C21" s="1">
        <f>C20*100/B3</f>
        <v>55.913978494623656</v>
      </c>
      <c r="D21" s="3"/>
      <c r="E21" s="25"/>
    </row>
    <row r="22" spans="1:5" ht="53.25" customHeight="1" x14ac:dyDescent="0.3">
      <c r="A22" s="19" t="s">
        <v>38</v>
      </c>
      <c r="B22" s="1" t="s">
        <v>22</v>
      </c>
      <c r="C22" s="28" t="s">
        <v>23</v>
      </c>
      <c r="D22" s="4" t="s">
        <v>48</v>
      </c>
      <c r="E22" s="27" t="s">
        <v>26</v>
      </c>
    </row>
    <row r="23" spans="1:5" x14ac:dyDescent="0.3">
      <c r="A23" s="20" t="s">
        <v>39</v>
      </c>
      <c r="B23" s="5">
        <v>1</v>
      </c>
      <c r="C23" s="2">
        <v>67</v>
      </c>
      <c r="D23" s="3">
        <f>C23/$A$3</f>
        <v>1</v>
      </c>
      <c r="E23" s="21">
        <f>D23*B23</f>
        <v>1</v>
      </c>
    </row>
    <row r="24" spans="1:5" ht="16.2" x14ac:dyDescent="0.3">
      <c r="A24" s="20" t="s">
        <v>40</v>
      </c>
      <c r="B24" s="5">
        <v>0.5</v>
      </c>
      <c r="C24" s="2">
        <v>0</v>
      </c>
      <c r="D24" s="3">
        <f t="shared" ref="D24:D28" si="4">C24/$A$3</f>
        <v>0</v>
      </c>
      <c r="E24" s="21">
        <f>D24*B24</f>
        <v>0</v>
      </c>
    </row>
    <row r="25" spans="1:5" s="1" customFormat="1" ht="16.2" x14ac:dyDescent="0.3">
      <c r="A25" s="20" t="s">
        <v>41</v>
      </c>
      <c r="B25" s="3">
        <v>0.25</v>
      </c>
      <c r="C25" s="2">
        <v>0</v>
      </c>
      <c r="D25" s="3">
        <f t="shared" si="4"/>
        <v>0</v>
      </c>
      <c r="E25" s="21">
        <f t="shared" ref="E25:E28" si="5">D25*B25</f>
        <v>0</v>
      </c>
    </row>
    <row r="26" spans="1:5" s="1" customFormat="1" ht="16.5" customHeight="1" x14ac:dyDescent="0.3">
      <c r="A26" s="26" t="s">
        <v>42</v>
      </c>
      <c r="B26" s="3">
        <v>0.5</v>
      </c>
      <c r="C26" s="2">
        <v>0</v>
      </c>
      <c r="D26" s="3">
        <f t="shared" si="4"/>
        <v>0</v>
      </c>
      <c r="E26" s="21">
        <f>D26*B26</f>
        <v>0</v>
      </c>
    </row>
    <row r="27" spans="1:5" s="1" customFormat="1" x14ac:dyDescent="0.3">
      <c r="A27" s="20" t="s">
        <v>43</v>
      </c>
      <c r="B27" s="3">
        <v>0.75</v>
      </c>
      <c r="C27" s="2">
        <v>67</v>
      </c>
      <c r="D27" s="3">
        <f t="shared" si="4"/>
        <v>1</v>
      </c>
      <c r="E27" s="21">
        <f t="shared" si="5"/>
        <v>0.75</v>
      </c>
    </row>
    <row r="28" spans="1:5" s="1" customFormat="1" x14ac:dyDescent="0.3">
      <c r="A28" s="20" t="s">
        <v>44</v>
      </c>
      <c r="B28" s="3">
        <v>1</v>
      </c>
      <c r="C28" s="2">
        <v>0</v>
      </c>
      <c r="D28" s="3">
        <f t="shared" si="4"/>
        <v>0</v>
      </c>
      <c r="E28" s="21">
        <f t="shared" si="5"/>
        <v>0</v>
      </c>
    </row>
    <row r="29" spans="1:5" s="1" customFormat="1" x14ac:dyDescent="0.3">
      <c r="A29" s="48" t="s">
        <v>46</v>
      </c>
      <c r="B29" s="6" t="s">
        <v>45</v>
      </c>
      <c r="E29" s="22">
        <f>SUM(E23:E28)</f>
        <v>1.75</v>
      </c>
    </row>
    <row r="30" spans="1:5" s="1" customFormat="1" x14ac:dyDescent="0.3">
      <c r="A30" s="49" t="s">
        <v>47</v>
      </c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UPAI by GM </vt:lpstr>
    </vt:vector>
  </TitlesOfParts>
  <Company>JLUG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Morlock</dc:creator>
  <cp:lastModifiedBy>Morlock</cp:lastModifiedBy>
  <dcterms:created xsi:type="dcterms:W3CDTF">2014-03-21T06:45:32Z</dcterms:created>
  <dcterms:modified xsi:type="dcterms:W3CDTF">2014-07-27T11:12:25Z</dcterms:modified>
</cp:coreProperties>
</file>