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V:\07_Beratung_Service\02_Projektmanagement\BAK-PM\AG_Personalkosten\HEU\01_Verion_update\"/>
    </mc:Choice>
  </mc:AlternateContent>
  <xr:revisionPtr revIDLastSave="0" documentId="8_{65393686-7E69-409A-B9A4-C9E55908470F}" xr6:coauthVersionLast="47" xr6:coauthVersionMax="47" xr10:uidLastSave="{00000000-0000-0000-0000-000000000000}"/>
  <bookViews>
    <workbookView xWindow="-120" yWindow="-120" windowWidth="29040" windowHeight="17025" xr2:uid="{00000000-000D-0000-FFFF-FFFF00000000}"/>
  </bookViews>
  <sheets>
    <sheet name="Disclaimer" sheetId="1" r:id="rId1"/>
    <sheet name="Liesmich-Seite" sheetId="2" r:id="rId2"/>
    <sheet name="Basisdaten zum Projekt" sheetId="3" r:id="rId3"/>
    <sheet name="Übersicht Mitarbeiter_innen" sheetId="4" r:id="rId4"/>
    <sheet name="Übersicht Berichte" sheetId="5" r:id="rId5"/>
    <sheet name="Beispiel" sheetId="6" r:id="rId6"/>
    <sheet name="Musterfrau" sheetId="7" r:id="rId7"/>
    <sheet name="Mustermann" sheetId="8" r:id="rId8"/>
    <sheet name="Mustermensch" sheetId="9" r:id="rId9"/>
    <sheet name="Musterhaft" sheetId="10" r:id="rId10"/>
    <sheet name="Nachname_5" sheetId="11" r:id="rId11"/>
    <sheet name="Nachname_6" sheetId="12" r:id="rId12"/>
    <sheet name="Nachname_7" sheetId="13" r:id="rId13"/>
    <sheet name="Nachname_8" sheetId="14" r:id="rId14"/>
    <sheet name="Nachname_9" sheetId="15" r:id="rId15"/>
    <sheet name="Nachname_10"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1" i="16" l="1"/>
  <c r="S151" i="16"/>
  <c r="O151" i="16"/>
  <c r="AB150" i="16"/>
  <c r="AB151" i="16" s="1"/>
  <c r="AA150" i="16"/>
  <c r="AA151" i="16" s="1"/>
  <c r="Z150" i="16"/>
  <c r="Z151" i="16" s="1"/>
  <c r="Y150" i="16"/>
  <c r="Y151" i="16" s="1"/>
  <c r="X150" i="16"/>
  <c r="X151" i="16" s="1"/>
  <c r="W150" i="16"/>
  <c r="W151" i="16" s="1"/>
  <c r="V150" i="16"/>
  <c r="V151" i="16" s="1"/>
  <c r="U150" i="16"/>
  <c r="U151" i="16" s="1"/>
  <c r="T150" i="16"/>
  <c r="S150" i="16"/>
  <c r="R150" i="16"/>
  <c r="R151" i="16" s="1"/>
  <c r="Q150" i="16"/>
  <c r="Q151" i="16" s="1"/>
  <c r="P150" i="16"/>
  <c r="P151" i="16" s="1"/>
  <c r="O150" i="16"/>
  <c r="N150" i="16"/>
  <c r="N151" i="16" s="1"/>
  <c r="J150" i="16"/>
  <c r="G150" i="16"/>
  <c r="AC149" i="16"/>
  <c r="I149" i="16"/>
  <c r="F149" i="16"/>
  <c r="AC148" i="16"/>
  <c r="I148" i="16"/>
  <c r="F148" i="16"/>
  <c r="AC147" i="16"/>
  <c r="I147" i="16"/>
  <c r="F147" i="16"/>
  <c r="AC146" i="16"/>
  <c r="I146" i="16"/>
  <c r="F146" i="16"/>
  <c r="AC145" i="16"/>
  <c r="I145" i="16"/>
  <c r="F145" i="16"/>
  <c r="AC144" i="16"/>
  <c r="I144" i="16"/>
  <c r="F144" i="16"/>
  <c r="AC143" i="16"/>
  <c r="I143" i="16"/>
  <c r="F143" i="16"/>
  <c r="AC142" i="16"/>
  <c r="I142" i="16"/>
  <c r="F142" i="16"/>
  <c r="AC141" i="16"/>
  <c r="I141" i="16"/>
  <c r="F141" i="16"/>
  <c r="AC140" i="16"/>
  <c r="I140" i="16"/>
  <c r="F140" i="16"/>
  <c r="AC139" i="16"/>
  <c r="I139" i="16"/>
  <c r="F139" i="16"/>
  <c r="AC138" i="16"/>
  <c r="I138" i="16"/>
  <c r="F138" i="16"/>
  <c r="AB135" i="16"/>
  <c r="AB136" i="16" s="1"/>
  <c r="AA135" i="16"/>
  <c r="AA136" i="16" s="1"/>
  <c r="Z135" i="16"/>
  <c r="Z136" i="16" s="1"/>
  <c r="Y135" i="16"/>
  <c r="Y136" i="16" s="1"/>
  <c r="X135" i="16"/>
  <c r="X136" i="16" s="1"/>
  <c r="W135" i="16"/>
  <c r="W136" i="16" s="1"/>
  <c r="V135" i="16"/>
  <c r="V136" i="16" s="1"/>
  <c r="U135" i="16"/>
  <c r="U136" i="16" s="1"/>
  <c r="T135" i="16"/>
  <c r="T136" i="16" s="1"/>
  <c r="S135" i="16"/>
  <c r="S136" i="16" s="1"/>
  <c r="R135" i="16"/>
  <c r="R136" i="16" s="1"/>
  <c r="Q135" i="16"/>
  <c r="Q136" i="16" s="1"/>
  <c r="P135" i="16"/>
  <c r="P136" i="16" s="1"/>
  <c r="O135" i="16"/>
  <c r="O136" i="16" s="1"/>
  <c r="N135" i="16"/>
  <c r="N136" i="16" s="1"/>
  <c r="J135" i="16"/>
  <c r="G135" i="16"/>
  <c r="AC134" i="16"/>
  <c r="I134" i="16"/>
  <c r="F134" i="16"/>
  <c r="AC133" i="16"/>
  <c r="I133" i="16"/>
  <c r="F133" i="16"/>
  <c r="AC132" i="16"/>
  <c r="I132" i="16"/>
  <c r="F132" i="16"/>
  <c r="AC131" i="16"/>
  <c r="I131" i="16"/>
  <c r="F131" i="16"/>
  <c r="AC130" i="16"/>
  <c r="I130" i="16"/>
  <c r="F130" i="16"/>
  <c r="AC129" i="16"/>
  <c r="I129" i="16"/>
  <c r="F129" i="16"/>
  <c r="AC128" i="16"/>
  <c r="I128" i="16"/>
  <c r="F128" i="16"/>
  <c r="AC127" i="16"/>
  <c r="I127" i="16"/>
  <c r="F127" i="16"/>
  <c r="AC126" i="16"/>
  <c r="I126" i="16"/>
  <c r="F126" i="16"/>
  <c r="AC125" i="16"/>
  <c r="I125" i="16"/>
  <c r="F125" i="16"/>
  <c r="AC124" i="16"/>
  <c r="I124" i="16"/>
  <c r="F124" i="16"/>
  <c r="AC123" i="16"/>
  <c r="I123" i="16"/>
  <c r="F123" i="16"/>
  <c r="T121" i="16"/>
  <c r="O121" i="16"/>
  <c r="AB120" i="16"/>
  <c r="AB121" i="16" s="1"/>
  <c r="AA120" i="16"/>
  <c r="AA121" i="16" s="1"/>
  <c r="Z120" i="16"/>
  <c r="Z121" i="16" s="1"/>
  <c r="Y120" i="16"/>
  <c r="Y121" i="16" s="1"/>
  <c r="X120" i="16"/>
  <c r="X121" i="16" s="1"/>
  <c r="W120" i="16"/>
  <c r="W121" i="16" s="1"/>
  <c r="V120" i="16"/>
  <c r="V121" i="16" s="1"/>
  <c r="U120" i="16"/>
  <c r="U121" i="16" s="1"/>
  <c r="T120" i="16"/>
  <c r="S120" i="16"/>
  <c r="S121" i="16" s="1"/>
  <c r="R120" i="16"/>
  <c r="R121" i="16" s="1"/>
  <c r="Q120" i="16"/>
  <c r="Q121" i="16" s="1"/>
  <c r="P120" i="16"/>
  <c r="P121" i="16" s="1"/>
  <c r="O120" i="16"/>
  <c r="N120" i="16"/>
  <c r="N121" i="16" s="1"/>
  <c r="J120" i="16"/>
  <c r="G120" i="16"/>
  <c r="AC119" i="16"/>
  <c r="I119" i="16"/>
  <c r="F119" i="16"/>
  <c r="AC118" i="16"/>
  <c r="I118" i="16"/>
  <c r="F118" i="16"/>
  <c r="AC117" i="16"/>
  <c r="I117" i="16"/>
  <c r="F117" i="16"/>
  <c r="AC116" i="16"/>
  <c r="I116" i="16"/>
  <c r="F116" i="16"/>
  <c r="AC115" i="16"/>
  <c r="I115" i="16"/>
  <c r="F115" i="16"/>
  <c r="AC114" i="16"/>
  <c r="I114" i="16"/>
  <c r="F114" i="16"/>
  <c r="AC113" i="16"/>
  <c r="I113" i="16"/>
  <c r="F113" i="16"/>
  <c r="AC112" i="16"/>
  <c r="I112" i="16"/>
  <c r="F112" i="16"/>
  <c r="AC111" i="16"/>
  <c r="I111" i="16"/>
  <c r="F111" i="16"/>
  <c r="AC110" i="16"/>
  <c r="I110" i="16"/>
  <c r="F110" i="16"/>
  <c r="AC109" i="16"/>
  <c r="I109" i="16"/>
  <c r="F109" i="16"/>
  <c r="AC108" i="16"/>
  <c r="I108" i="16"/>
  <c r="F108" i="16"/>
  <c r="T106" i="16"/>
  <c r="P106" i="16"/>
  <c r="AB105" i="16"/>
  <c r="AB106" i="16" s="1"/>
  <c r="AA105" i="16"/>
  <c r="AA106" i="16" s="1"/>
  <c r="Z105" i="16"/>
  <c r="Z106" i="16" s="1"/>
  <c r="Y105" i="16"/>
  <c r="Y106" i="16" s="1"/>
  <c r="X105" i="16"/>
  <c r="X106" i="16" s="1"/>
  <c r="W105" i="16"/>
  <c r="W106" i="16" s="1"/>
  <c r="V105" i="16"/>
  <c r="V106" i="16" s="1"/>
  <c r="U105" i="16"/>
  <c r="U106" i="16" s="1"/>
  <c r="T105" i="16"/>
  <c r="S105" i="16"/>
  <c r="S106" i="16" s="1"/>
  <c r="R105" i="16"/>
  <c r="R106" i="16" s="1"/>
  <c r="Q105" i="16"/>
  <c r="Q106" i="16" s="1"/>
  <c r="P105" i="16"/>
  <c r="O105" i="16"/>
  <c r="O106" i="16" s="1"/>
  <c r="N105" i="16"/>
  <c r="N106" i="16" s="1"/>
  <c r="J105" i="16"/>
  <c r="G105" i="16"/>
  <c r="AC104" i="16"/>
  <c r="I104" i="16"/>
  <c r="F104" i="16"/>
  <c r="AC103" i="16"/>
  <c r="I103" i="16"/>
  <c r="F103" i="16"/>
  <c r="AC102" i="16"/>
  <c r="I102" i="16"/>
  <c r="F102" i="16"/>
  <c r="AC101" i="16"/>
  <c r="I101" i="16"/>
  <c r="F101" i="16"/>
  <c r="AC100" i="16"/>
  <c r="I100" i="16"/>
  <c r="F100" i="16"/>
  <c r="AC99" i="16"/>
  <c r="I99" i="16"/>
  <c r="F99" i="16"/>
  <c r="AC98" i="16"/>
  <c r="I98" i="16"/>
  <c r="F98" i="16"/>
  <c r="AC97" i="16"/>
  <c r="I97" i="16"/>
  <c r="F97" i="16"/>
  <c r="AC96" i="16"/>
  <c r="I96" i="16"/>
  <c r="F96" i="16"/>
  <c r="AC95" i="16"/>
  <c r="I95" i="16"/>
  <c r="F95" i="16"/>
  <c r="AC94" i="16"/>
  <c r="I94" i="16"/>
  <c r="F94" i="16"/>
  <c r="AC93" i="16"/>
  <c r="I93" i="16"/>
  <c r="F93" i="16"/>
  <c r="X91" i="16"/>
  <c r="S91" i="16"/>
  <c r="AB90" i="16"/>
  <c r="AB91" i="16" s="1"/>
  <c r="AA90" i="16"/>
  <c r="AA91" i="16" s="1"/>
  <c r="Z90" i="16"/>
  <c r="Z91" i="16" s="1"/>
  <c r="Y90" i="16"/>
  <c r="Y91" i="16" s="1"/>
  <c r="X90" i="16"/>
  <c r="W90" i="16"/>
  <c r="W91" i="16" s="1"/>
  <c r="V90" i="16"/>
  <c r="V91" i="16" s="1"/>
  <c r="U90" i="16"/>
  <c r="U91" i="16" s="1"/>
  <c r="T90" i="16"/>
  <c r="T91" i="16" s="1"/>
  <c r="S90" i="16"/>
  <c r="R90" i="16"/>
  <c r="R91" i="16" s="1"/>
  <c r="Q90" i="16"/>
  <c r="Q91" i="16" s="1"/>
  <c r="P90" i="16"/>
  <c r="P91" i="16" s="1"/>
  <c r="O90" i="16"/>
  <c r="O91" i="16" s="1"/>
  <c r="N90" i="16"/>
  <c r="N91" i="16" s="1"/>
  <c r="J90" i="16"/>
  <c r="G90" i="16"/>
  <c r="AC89" i="16"/>
  <c r="I89" i="16"/>
  <c r="F89" i="16"/>
  <c r="AC88" i="16"/>
  <c r="I88" i="16"/>
  <c r="F88" i="16"/>
  <c r="AC87" i="16"/>
  <c r="I87" i="16"/>
  <c r="F87" i="16"/>
  <c r="AC86" i="16"/>
  <c r="I86" i="16"/>
  <c r="F86" i="16"/>
  <c r="AC85" i="16"/>
  <c r="I85" i="16"/>
  <c r="F85" i="16"/>
  <c r="AC84" i="16"/>
  <c r="I84" i="16"/>
  <c r="F84" i="16"/>
  <c r="AC83" i="16"/>
  <c r="I83" i="16"/>
  <c r="F83" i="16"/>
  <c r="AC82" i="16"/>
  <c r="I82" i="16"/>
  <c r="F82" i="16"/>
  <c r="AC81" i="16"/>
  <c r="I81" i="16"/>
  <c r="F81" i="16"/>
  <c r="AC80" i="16"/>
  <c r="I80" i="16"/>
  <c r="F80" i="16"/>
  <c r="AC79" i="16"/>
  <c r="I79" i="16"/>
  <c r="F79" i="16"/>
  <c r="AC78" i="16"/>
  <c r="I78" i="16"/>
  <c r="I90" i="16" s="1"/>
  <c r="F78" i="16"/>
  <c r="AB76" i="16"/>
  <c r="AB75" i="16"/>
  <c r="AA75" i="16"/>
  <c r="AA76" i="16" s="1"/>
  <c r="Z75" i="16"/>
  <c r="Z76" i="16" s="1"/>
  <c r="Y75" i="16"/>
  <c r="Y76" i="16" s="1"/>
  <c r="X75" i="16"/>
  <c r="X76" i="16" s="1"/>
  <c r="W75" i="16"/>
  <c r="W76" i="16" s="1"/>
  <c r="V75" i="16"/>
  <c r="V76" i="16" s="1"/>
  <c r="U75" i="16"/>
  <c r="U76" i="16" s="1"/>
  <c r="T75" i="16"/>
  <c r="T76" i="16" s="1"/>
  <c r="S75" i="16"/>
  <c r="S76" i="16" s="1"/>
  <c r="R75" i="16"/>
  <c r="R76" i="16" s="1"/>
  <c r="Q75" i="16"/>
  <c r="Q76" i="16" s="1"/>
  <c r="P75" i="16"/>
  <c r="P76" i="16" s="1"/>
  <c r="O75" i="16"/>
  <c r="O76" i="16" s="1"/>
  <c r="N75" i="16"/>
  <c r="N76" i="16" s="1"/>
  <c r="J75" i="16"/>
  <c r="G75" i="16"/>
  <c r="AC74" i="16"/>
  <c r="I74" i="16"/>
  <c r="F74" i="16"/>
  <c r="AC73" i="16"/>
  <c r="I73" i="16"/>
  <c r="F73" i="16"/>
  <c r="AC72" i="16"/>
  <c r="I72" i="16"/>
  <c r="F72" i="16"/>
  <c r="AC71" i="16"/>
  <c r="I71" i="16"/>
  <c r="F71" i="16"/>
  <c r="AC70" i="16"/>
  <c r="I70" i="16"/>
  <c r="F70" i="16"/>
  <c r="AC69" i="16"/>
  <c r="I69" i="16"/>
  <c r="F69" i="16"/>
  <c r="AC68" i="16"/>
  <c r="I68" i="16"/>
  <c r="F68" i="16"/>
  <c r="AC67" i="16"/>
  <c r="I67" i="16"/>
  <c r="F67" i="16"/>
  <c r="AC66" i="16"/>
  <c r="I66" i="16"/>
  <c r="F66" i="16"/>
  <c r="AC65" i="16"/>
  <c r="I65" i="16"/>
  <c r="F65" i="16"/>
  <c r="AC64" i="16"/>
  <c r="I64" i="16"/>
  <c r="F64" i="16"/>
  <c r="AC63" i="16"/>
  <c r="I63" i="16"/>
  <c r="F63" i="16"/>
  <c r="AA61" i="16"/>
  <c r="Q61" i="16"/>
  <c r="AB60" i="16"/>
  <c r="AB61" i="16" s="1"/>
  <c r="AA60" i="16"/>
  <c r="Z60" i="16"/>
  <c r="Z61" i="16" s="1"/>
  <c r="Y60" i="16"/>
  <c r="Y61" i="16" s="1"/>
  <c r="X60" i="16"/>
  <c r="X61" i="16" s="1"/>
  <c r="W60" i="16"/>
  <c r="W61" i="16" s="1"/>
  <c r="V60" i="16"/>
  <c r="V61" i="16" s="1"/>
  <c r="U60" i="16"/>
  <c r="U61" i="16" s="1"/>
  <c r="T60" i="16"/>
  <c r="T61" i="16" s="1"/>
  <c r="S60" i="16"/>
  <c r="S61" i="16" s="1"/>
  <c r="R60" i="16"/>
  <c r="R61" i="16" s="1"/>
  <c r="Q60" i="16"/>
  <c r="P60" i="16"/>
  <c r="P61" i="16" s="1"/>
  <c r="O60" i="16"/>
  <c r="O61" i="16" s="1"/>
  <c r="N60" i="16"/>
  <c r="N61" i="16" s="1"/>
  <c r="J60" i="16"/>
  <c r="G60" i="16"/>
  <c r="AC59" i="16"/>
  <c r="I59" i="16"/>
  <c r="F59" i="16"/>
  <c r="AC58" i="16"/>
  <c r="I58" i="16"/>
  <c r="F58" i="16"/>
  <c r="AC57" i="16"/>
  <c r="I57" i="16"/>
  <c r="F57" i="16"/>
  <c r="AC56" i="16"/>
  <c r="I56" i="16"/>
  <c r="F56" i="16"/>
  <c r="AC55" i="16"/>
  <c r="I55" i="16"/>
  <c r="F55" i="16"/>
  <c r="AC54" i="16"/>
  <c r="I54" i="16"/>
  <c r="F54" i="16"/>
  <c r="AC53" i="16"/>
  <c r="I53" i="16"/>
  <c r="F53" i="16"/>
  <c r="AC52" i="16"/>
  <c r="I52" i="16"/>
  <c r="F52" i="16"/>
  <c r="AC51" i="16"/>
  <c r="I51" i="16"/>
  <c r="F51" i="16"/>
  <c r="AC50" i="16"/>
  <c r="I50" i="16"/>
  <c r="F50" i="16"/>
  <c r="AC49" i="16"/>
  <c r="I49" i="16"/>
  <c r="F49" i="16"/>
  <c r="AC48" i="16"/>
  <c r="I48" i="16"/>
  <c r="F48" i="16"/>
  <c r="F60" i="16" s="1"/>
  <c r="D35" i="16" s="1"/>
  <c r="D48" i="16"/>
  <c r="M48" i="16" s="1"/>
  <c r="C35" i="16"/>
  <c r="C36" i="16" s="1"/>
  <c r="C37" i="16" s="1"/>
  <c r="C38" i="16" s="1"/>
  <c r="C39" i="16" s="1"/>
  <c r="C40" i="16" s="1"/>
  <c r="C41" i="16" s="1"/>
  <c r="AC14" i="16"/>
  <c r="AC13" i="16"/>
  <c r="AC12" i="16"/>
  <c r="AC11" i="16"/>
  <c r="AC10" i="16"/>
  <c r="AC9" i="16"/>
  <c r="AC8" i="16"/>
  <c r="AC7" i="16"/>
  <c r="AC6" i="16"/>
  <c r="AB150" i="15"/>
  <c r="AB151" i="15" s="1"/>
  <c r="AA150" i="15"/>
  <c r="AA151" i="15" s="1"/>
  <c r="Z150" i="15"/>
  <c r="Z151" i="15" s="1"/>
  <c r="Y150" i="15"/>
  <c r="Y151" i="15" s="1"/>
  <c r="X150" i="15"/>
  <c r="X151" i="15" s="1"/>
  <c r="W150" i="15"/>
  <c r="W151" i="15" s="1"/>
  <c r="V150" i="15"/>
  <c r="V151" i="15" s="1"/>
  <c r="U150" i="15"/>
  <c r="U151" i="15" s="1"/>
  <c r="T150" i="15"/>
  <c r="T151" i="15" s="1"/>
  <c r="S150" i="15"/>
  <c r="S151" i="15" s="1"/>
  <c r="R150" i="15"/>
  <c r="R151" i="15" s="1"/>
  <c r="Q150" i="15"/>
  <c r="Q151" i="15" s="1"/>
  <c r="P150" i="15"/>
  <c r="P151" i="15" s="1"/>
  <c r="O150" i="15"/>
  <c r="O151" i="15" s="1"/>
  <c r="N150" i="15"/>
  <c r="N151" i="15" s="1"/>
  <c r="J150" i="15"/>
  <c r="G150" i="15"/>
  <c r="AC149" i="15"/>
  <c r="I149" i="15"/>
  <c r="F149" i="15"/>
  <c r="AC148" i="15"/>
  <c r="I148" i="15"/>
  <c r="F148" i="15"/>
  <c r="AC147" i="15"/>
  <c r="I147" i="15"/>
  <c r="F147" i="15"/>
  <c r="AC146" i="15"/>
  <c r="I146" i="15"/>
  <c r="F146" i="15"/>
  <c r="AC145" i="15"/>
  <c r="I145" i="15"/>
  <c r="F145" i="15"/>
  <c r="AC144" i="15"/>
  <c r="I144" i="15"/>
  <c r="F144" i="15"/>
  <c r="AC143" i="15"/>
  <c r="I143" i="15"/>
  <c r="F143" i="15"/>
  <c r="AC142" i="15"/>
  <c r="I142" i="15"/>
  <c r="F142" i="15"/>
  <c r="AC141" i="15"/>
  <c r="I141" i="15"/>
  <c r="F141" i="15"/>
  <c r="AC140" i="15"/>
  <c r="I140" i="15"/>
  <c r="F140" i="15"/>
  <c r="AC139" i="15"/>
  <c r="I139" i="15"/>
  <c r="F139" i="15"/>
  <c r="AC138" i="15"/>
  <c r="I138" i="15"/>
  <c r="F138" i="15"/>
  <c r="X136" i="15"/>
  <c r="P136" i="15"/>
  <c r="AB135" i="15"/>
  <c r="AB136" i="15" s="1"/>
  <c r="AA135" i="15"/>
  <c r="AA136" i="15" s="1"/>
  <c r="Z135" i="15"/>
  <c r="Z136" i="15" s="1"/>
  <c r="Y135" i="15"/>
  <c r="Y136" i="15" s="1"/>
  <c r="X135" i="15"/>
  <c r="W135" i="15"/>
  <c r="W136" i="15" s="1"/>
  <c r="V135" i="15"/>
  <c r="V136" i="15" s="1"/>
  <c r="U135" i="15"/>
  <c r="U136" i="15" s="1"/>
  <c r="T135" i="15"/>
  <c r="T136" i="15" s="1"/>
  <c r="S135" i="15"/>
  <c r="S136" i="15" s="1"/>
  <c r="R135" i="15"/>
  <c r="R136" i="15" s="1"/>
  <c r="Q135" i="15"/>
  <c r="Q136" i="15" s="1"/>
  <c r="P135" i="15"/>
  <c r="O135" i="15"/>
  <c r="O136" i="15" s="1"/>
  <c r="N135" i="15"/>
  <c r="N136" i="15" s="1"/>
  <c r="J135" i="15"/>
  <c r="G135" i="15"/>
  <c r="AC134" i="15"/>
  <c r="I134" i="15"/>
  <c r="F134" i="15"/>
  <c r="AC133" i="15"/>
  <c r="I133" i="15"/>
  <c r="F133" i="15"/>
  <c r="AC132" i="15"/>
  <c r="I132" i="15"/>
  <c r="F132" i="15"/>
  <c r="AC131" i="15"/>
  <c r="I131" i="15"/>
  <c r="F131" i="15"/>
  <c r="AC130" i="15"/>
  <c r="I130" i="15"/>
  <c r="F130" i="15"/>
  <c r="AC129" i="15"/>
  <c r="I129" i="15"/>
  <c r="F129" i="15"/>
  <c r="AC128" i="15"/>
  <c r="I128" i="15"/>
  <c r="F128" i="15"/>
  <c r="AC127" i="15"/>
  <c r="I127" i="15"/>
  <c r="F127" i="15"/>
  <c r="AC126" i="15"/>
  <c r="I126" i="15"/>
  <c r="F126" i="15"/>
  <c r="AC125" i="15"/>
  <c r="I125" i="15"/>
  <c r="F125" i="15"/>
  <c r="AC124" i="15"/>
  <c r="I124" i="15"/>
  <c r="F124" i="15"/>
  <c r="AC123" i="15"/>
  <c r="I123" i="15"/>
  <c r="F123" i="15"/>
  <c r="AB120" i="15"/>
  <c r="AB121" i="15" s="1"/>
  <c r="AA120" i="15"/>
  <c r="AA121" i="15" s="1"/>
  <c r="Z120" i="15"/>
  <c r="Z121" i="15" s="1"/>
  <c r="Y120" i="15"/>
  <c r="Y121" i="15" s="1"/>
  <c r="X120" i="15"/>
  <c r="X121" i="15" s="1"/>
  <c r="W120" i="15"/>
  <c r="W121" i="15" s="1"/>
  <c r="V120" i="15"/>
  <c r="V121" i="15" s="1"/>
  <c r="U120" i="15"/>
  <c r="U121" i="15" s="1"/>
  <c r="T120" i="15"/>
  <c r="T121" i="15" s="1"/>
  <c r="S120" i="15"/>
  <c r="S121" i="15" s="1"/>
  <c r="R120" i="15"/>
  <c r="R121" i="15" s="1"/>
  <c r="Q120" i="15"/>
  <c r="Q121" i="15" s="1"/>
  <c r="P120" i="15"/>
  <c r="P121" i="15" s="1"/>
  <c r="O120" i="15"/>
  <c r="O121" i="15" s="1"/>
  <c r="N120" i="15"/>
  <c r="N121" i="15" s="1"/>
  <c r="J120" i="15"/>
  <c r="G120" i="15"/>
  <c r="AC119" i="15"/>
  <c r="I119" i="15"/>
  <c r="F119" i="15"/>
  <c r="AC118" i="15"/>
  <c r="I118" i="15"/>
  <c r="F118" i="15"/>
  <c r="AC117" i="15"/>
  <c r="I117" i="15"/>
  <c r="F117" i="15"/>
  <c r="AC116" i="15"/>
  <c r="I116" i="15"/>
  <c r="F116" i="15"/>
  <c r="AC115" i="15"/>
  <c r="I115" i="15"/>
  <c r="F115" i="15"/>
  <c r="AC114" i="15"/>
  <c r="I114" i="15"/>
  <c r="F114" i="15"/>
  <c r="AC113" i="15"/>
  <c r="I113" i="15"/>
  <c r="F113" i="15"/>
  <c r="AC112" i="15"/>
  <c r="I112" i="15"/>
  <c r="F112" i="15"/>
  <c r="AC111" i="15"/>
  <c r="I111" i="15"/>
  <c r="F111" i="15"/>
  <c r="AC110" i="15"/>
  <c r="I110" i="15"/>
  <c r="F110" i="15"/>
  <c r="AC109" i="15"/>
  <c r="I109" i="15"/>
  <c r="F109" i="15"/>
  <c r="AC108" i="15"/>
  <c r="I108" i="15"/>
  <c r="F108" i="15"/>
  <c r="AB105" i="15"/>
  <c r="AB106" i="15" s="1"/>
  <c r="AA105" i="15"/>
  <c r="AA106" i="15" s="1"/>
  <c r="Z105" i="15"/>
  <c r="Z106" i="15" s="1"/>
  <c r="Y105" i="15"/>
  <c r="Y106" i="15" s="1"/>
  <c r="X105" i="15"/>
  <c r="X106" i="15" s="1"/>
  <c r="W105" i="15"/>
  <c r="W106" i="15" s="1"/>
  <c r="V105" i="15"/>
  <c r="V106" i="15" s="1"/>
  <c r="U105" i="15"/>
  <c r="U106" i="15" s="1"/>
  <c r="T105" i="15"/>
  <c r="T106" i="15" s="1"/>
  <c r="S105" i="15"/>
  <c r="S106" i="15" s="1"/>
  <c r="R105" i="15"/>
  <c r="R106" i="15" s="1"/>
  <c r="Q105" i="15"/>
  <c r="Q106" i="15" s="1"/>
  <c r="P105" i="15"/>
  <c r="P106" i="15" s="1"/>
  <c r="O105" i="15"/>
  <c r="O106" i="15" s="1"/>
  <c r="N105" i="15"/>
  <c r="N106" i="15" s="1"/>
  <c r="J105" i="15"/>
  <c r="G105" i="15"/>
  <c r="AC104" i="15"/>
  <c r="I104" i="15"/>
  <c r="F104" i="15"/>
  <c r="AC103" i="15"/>
  <c r="I103" i="15"/>
  <c r="F103" i="15"/>
  <c r="AC102" i="15"/>
  <c r="I102" i="15"/>
  <c r="F102" i="15"/>
  <c r="AC101" i="15"/>
  <c r="I101" i="15"/>
  <c r="F101" i="15"/>
  <c r="AC100" i="15"/>
  <c r="I100" i="15"/>
  <c r="F100" i="15"/>
  <c r="AC99" i="15"/>
  <c r="I99" i="15"/>
  <c r="F99" i="15"/>
  <c r="AC98" i="15"/>
  <c r="I98" i="15"/>
  <c r="F98" i="15"/>
  <c r="AC97" i="15"/>
  <c r="I97" i="15"/>
  <c r="F97" i="15"/>
  <c r="AC96" i="15"/>
  <c r="I96" i="15"/>
  <c r="F96" i="15"/>
  <c r="AC95" i="15"/>
  <c r="I95" i="15"/>
  <c r="F95" i="15"/>
  <c r="AC94" i="15"/>
  <c r="I94" i="15"/>
  <c r="F94" i="15"/>
  <c r="AC93" i="15"/>
  <c r="I93" i="15"/>
  <c r="F93" i="15"/>
  <c r="AB90" i="15"/>
  <c r="AB91" i="15" s="1"/>
  <c r="AA90" i="15"/>
  <c r="AA91" i="15" s="1"/>
  <c r="Z90" i="15"/>
  <c r="Z91" i="15" s="1"/>
  <c r="Y90" i="15"/>
  <c r="Y91" i="15" s="1"/>
  <c r="X90" i="15"/>
  <c r="X91" i="15" s="1"/>
  <c r="W90" i="15"/>
  <c r="W91" i="15" s="1"/>
  <c r="V90" i="15"/>
  <c r="V91" i="15" s="1"/>
  <c r="U90" i="15"/>
  <c r="U91" i="15" s="1"/>
  <c r="T90" i="15"/>
  <c r="T91" i="15" s="1"/>
  <c r="S90" i="15"/>
  <c r="S91" i="15" s="1"/>
  <c r="R90" i="15"/>
  <c r="R91" i="15" s="1"/>
  <c r="Q90" i="15"/>
  <c r="Q91" i="15" s="1"/>
  <c r="P90" i="15"/>
  <c r="P91" i="15" s="1"/>
  <c r="O90" i="15"/>
  <c r="O91" i="15" s="1"/>
  <c r="N90" i="15"/>
  <c r="N91" i="15" s="1"/>
  <c r="J90" i="15"/>
  <c r="G90" i="15"/>
  <c r="AC89" i="15"/>
  <c r="I89" i="15"/>
  <c r="F89" i="15"/>
  <c r="AC88" i="15"/>
  <c r="I88" i="15"/>
  <c r="F88" i="15"/>
  <c r="AC87" i="15"/>
  <c r="I87" i="15"/>
  <c r="F87" i="15"/>
  <c r="AC86" i="15"/>
  <c r="I86" i="15"/>
  <c r="F86" i="15"/>
  <c r="AC85" i="15"/>
  <c r="I85" i="15"/>
  <c r="F85" i="15"/>
  <c r="AC84" i="15"/>
  <c r="I84" i="15"/>
  <c r="F84" i="15"/>
  <c r="AC83" i="15"/>
  <c r="I83" i="15"/>
  <c r="F83" i="15"/>
  <c r="AC82" i="15"/>
  <c r="I82" i="15"/>
  <c r="I90" i="15" s="1"/>
  <c r="F82" i="15"/>
  <c r="AC81" i="15"/>
  <c r="I81" i="15"/>
  <c r="F81" i="15"/>
  <c r="AC80" i="15"/>
  <c r="I80" i="15"/>
  <c r="F80" i="15"/>
  <c r="AC79" i="15"/>
  <c r="I79" i="15"/>
  <c r="F79" i="15"/>
  <c r="AC78" i="15"/>
  <c r="I78" i="15"/>
  <c r="F78" i="15"/>
  <c r="Y76" i="15"/>
  <c r="AB75" i="15"/>
  <c r="AB76" i="15" s="1"/>
  <c r="AA75" i="15"/>
  <c r="AA76" i="15" s="1"/>
  <c r="Z75" i="15"/>
  <c r="Z76" i="15" s="1"/>
  <c r="Y75" i="15"/>
  <c r="X75" i="15"/>
  <c r="X76" i="15" s="1"/>
  <c r="W75" i="15"/>
  <c r="W76" i="15" s="1"/>
  <c r="V75" i="15"/>
  <c r="V76" i="15" s="1"/>
  <c r="U75" i="15"/>
  <c r="U76" i="15" s="1"/>
  <c r="T75" i="15"/>
  <c r="T76" i="15" s="1"/>
  <c r="S75" i="15"/>
  <c r="S76" i="15" s="1"/>
  <c r="R75" i="15"/>
  <c r="R76" i="15" s="1"/>
  <c r="Q75" i="15"/>
  <c r="Q76" i="15" s="1"/>
  <c r="P75" i="15"/>
  <c r="P76" i="15" s="1"/>
  <c r="O75" i="15"/>
  <c r="O76" i="15" s="1"/>
  <c r="N75" i="15"/>
  <c r="N76" i="15" s="1"/>
  <c r="J75" i="15"/>
  <c r="G75" i="15"/>
  <c r="AC74" i="15"/>
  <c r="I74" i="15"/>
  <c r="F74" i="15"/>
  <c r="AC73" i="15"/>
  <c r="I73" i="15"/>
  <c r="F73" i="15"/>
  <c r="AC72" i="15"/>
  <c r="I72" i="15"/>
  <c r="F72" i="15"/>
  <c r="AC71" i="15"/>
  <c r="I71" i="15"/>
  <c r="F71" i="15"/>
  <c r="AC70" i="15"/>
  <c r="I70" i="15"/>
  <c r="F70" i="15"/>
  <c r="AC69" i="15"/>
  <c r="I69" i="15"/>
  <c r="F69" i="15"/>
  <c r="AC68" i="15"/>
  <c r="I68" i="15"/>
  <c r="F68" i="15"/>
  <c r="AC67" i="15"/>
  <c r="I67" i="15"/>
  <c r="F67" i="15"/>
  <c r="AC66" i="15"/>
  <c r="I66" i="15"/>
  <c r="F66" i="15"/>
  <c r="AC65" i="15"/>
  <c r="I65" i="15"/>
  <c r="F65" i="15"/>
  <c r="AC64" i="15"/>
  <c r="AC75" i="15" s="1"/>
  <c r="AC76" i="15" s="1"/>
  <c r="E36" i="15" s="1"/>
  <c r="I64" i="15"/>
  <c r="F64" i="15"/>
  <c r="AC63" i="15"/>
  <c r="I63" i="15"/>
  <c r="F63" i="15"/>
  <c r="Z61" i="15"/>
  <c r="R61" i="15"/>
  <c r="AB60" i="15"/>
  <c r="AB61" i="15" s="1"/>
  <c r="AA60" i="15"/>
  <c r="AA61" i="15" s="1"/>
  <c r="Z60" i="15"/>
  <c r="Y60" i="15"/>
  <c r="Y61" i="15" s="1"/>
  <c r="X60" i="15"/>
  <c r="X61" i="15" s="1"/>
  <c r="W60" i="15"/>
  <c r="W61" i="15" s="1"/>
  <c r="V60" i="15"/>
  <c r="V61" i="15" s="1"/>
  <c r="U60" i="15"/>
  <c r="U61" i="15" s="1"/>
  <c r="T60" i="15"/>
  <c r="T61" i="15" s="1"/>
  <c r="S60" i="15"/>
  <c r="S61" i="15" s="1"/>
  <c r="R60" i="15"/>
  <c r="Q60" i="15"/>
  <c r="Q61" i="15" s="1"/>
  <c r="P60" i="15"/>
  <c r="P61" i="15" s="1"/>
  <c r="O60" i="15"/>
  <c r="O61" i="15" s="1"/>
  <c r="N60" i="15"/>
  <c r="N61" i="15" s="1"/>
  <c r="J60" i="15"/>
  <c r="G60" i="15"/>
  <c r="AC59" i="15"/>
  <c r="I59" i="15"/>
  <c r="F59" i="15"/>
  <c r="AC58" i="15"/>
  <c r="I58" i="15"/>
  <c r="F58" i="15"/>
  <c r="AC57" i="15"/>
  <c r="I57" i="15"/>
  <c r="F57" i="15"/>
  <c r="AC56" i="15"/>
  <c r="I56" i="15"/>
  <c r="F56" i="15"/>
  <c r="AC55" i="15"/>
  <c r="I55" i="15"/>
  <c r="F55" i="15"/>
  <c r="AC54" i="15"/>
  <c r="I54" i="15"/>
  <c r="F54" i="15"/>
  <c r="AC53" i="15"/>
  <c r="I53" i="15"/>
  <c r="F53" i="15"/>
  <c r="AC52" i="15"/>
  <c r="I52" i="15"/>
  <c r="F52" i="15"/>
  <c r="AC51" i="15"/>
  <c r="I51" i="15"/>
  <c r="F51" i="15"/>
  <c r="AC50" i="15"/>
  <c r="I50" i="15"/>
  <c r="F50" i="15"/>
  <c r="AC49" i="15"/>
  <c r="I49" i="15"/>
  <c r="F49" i="15"/>
  <c r="AC48" i="15"/>
  <c r="I48" i="15"/>
  <c r="F48" i="15"/>
  <c r="D48" i="15"/>
  <c r="M48" i="15" s="1"/>
  <c r="C35" i="15"/>
  <c r="C36" i="15" s="1"/>
  <c r="C37" i="15" s="1"/>
  <c r="C38" i="15" s="1"/>
  <c r="C39" i="15" s="1"/>
  <c r="C40" i="15" s="1"/>
  <c r="C41" i="15" s="1"/>
  <c r="AC14" i="15"/>
  <c r="AC13" i="15"/>
  <c r="AC12" i="15"/>
  <c r="AC11" i="15"/>
  <c r="AC10" i="15"/>
  <c r="AC9" i="15"/>
  <c r="AC8" i="15"/>
  <c r="AC7" i="15"/>
  <c r="AC6" i="15"/>
  <c r="AA151" i="14"/>
  <c r="AB150" i="14"/>
  <c r="AB151" i="14" s="1"/>
  <c r="AA150" i="14"/>
  <c r="Z150" i="14"/>
  <c r="Z151" i="14" s="1"/>
  <c r="Y150" i="14"/>
  <c r="Y151" i="14" s="1"/>
  <c r="X150" i="14"/>
  <c r="X151" i="14" s="1"/>
  <c r="W150" i="14"/>
  <c r="W151" i="14" s="1"/>
  <c r="V150" i="14"/>
  <c r="V151" i="14" s="1"/>
  <c r="U150" i="14"/>
  <c r="U151" i="14" s="1"/>
  <c r="T150" i="14"/>
  <c r="T151" i="14" s="1"/>
  <c r="S150" i="14"/>
  <c r="S151" i="14" s="1"/>
  <c r="R150" i="14"/>
  <c r="R151" i="14" s="1"/>
  <c r="Q150" i="14"/>
  <c r="Q151" i="14" s="1"/>
  <c r="P150" i="14"/>
  <c r="P151" i="14" s="1"/>
  <c r="O150" i="14"/>
  <c r="O151" i="14" s="1"/>
  <c r="N150" i="14"/>
  <c r="N151" i="14" s="1"/>
  <c r="J150" i="14"/>
  <c r="G150" i="14"/>
  <c r="AC149" i="14"/>
  <c r="I149" i="14"/>
  <c r="F149" i="14"/>
  <c r="AC148" i="14"/>
  <c r="I148" i="14"/>
  <c r="F148" i="14"/>
  <c r="AC147" i="14"/>
  <c r="I147" i="14"/>
  <c r="F147" i="14"/>
  <c r="AC146" i="14"/>
  <c r="I146" i="14"/>
  <c r="F146" i="14"/>
  <c r="AC145" i="14"/>
  <c r="I145" i="14"/>
  <c r="F145" i="14"/>
  <c r="AC144" i="14"/>
  <c r="I144" i="14"/>
  <c r="F144" i="14"/>
  <c r="AC143" i="14"/>
  <c r="I143" i="14"/>
  <c r="F143" i="14"/>
  <c r="AC142" i="14"/>
  <c r="I142" i="14"/>
  <c r="F142" i="14"/>
  <c r="AC141" i="14"/>
  <c r="I141" i="14"/>
  <c r="F141" i="14"/>
  <c r="AC140" i="14"/>
  <c r="I140" i="14"/>
  <c r="F140" i="14"/>
  <c r="AC139" i="14"/>
  <c r="I139" i="14"/>
  <c r="F139" i="14"/>
  <c r="AC138" i="14"/>
  <c r="I138" i="14"/>
  <c r="F138" i="14"/>
  <c r="O136" i="14"/>
  <c r="AB135" i="14"/>
  <c r="AB136" i="14" s="1"/>
  <c r="AA135" i="14"/>
  <c r="AA136" i="14" s="1"/>
  <c r="Z135" i="14"/>
  <c r="Z136" i="14" s="1"/>
  <c r="Y135" i="14"/>
  <c r="Y136" i="14" s="1"/>
  <c r="X135" i="14"/>
  <c r="X136" i="14" s="1"/>
  <c r="W135" i="14"/>
  <c r="W136" i="14" s="1"/>
  <c r="V135" i="14"/>
  <c r="V136" i="14" s="1"/>
  <c r="U135" i="14"/>
  <c r="U136" i="14" s="1"/>
  <c r="T135" i="14"/>
  <c r="T136" i="14" s="1"/>
  <c r="S135" i="14"/>
  <c r="S136" i="14" s="1"/>
  <c r="R135" i="14"/>
  <c r="R136" i="14" s="1"/>
  <c r="Q135" i="14"/>
  <c r="Q136" i="14" s="1"/>
  <c r="P135" i="14"/>
  <c r="P136" i="14" s="1"/>
  <c r="O135" i="14"/>
  <c r="N135" i="14"/>
  <c r="N136" i="14" s="1"/>
  <c r="J135" i="14"/>
  <c r="G135" i="14"/>
  <c r="AC134" i="14"/>
  <c r="I134" i="14"/>
  <c r="F134" i="14"/>
  <c r="AC133" i="14"/>
  <c r="I133" i="14"/>
  <c r="F133" i="14"/>
  <c r="AC132" i="14"/>
  <c r="I132" i="14"/>
  <c r="F132" i="14"/>
  <c r="AC131" i="14"/>
  <c r="I131" i="14"/>
  <c r="F131" i="14"/>
  <c r="AC130" i="14"/>
  <c r="I130" i="14"/>
  <c r="F130" i="14"/>
  <c r="AC129" i="14"/>
  <c r="I129" i="14"/>
  <c r="F129" i="14"/>
  <c r="AC128" i="14"/>
  <c r="I128" i="14"/>
  <c r="F128" i="14"/>
  <c r="AC127" i="14"/>
  <c r="AC135" i="14" s="1"/>
  <c r="AC136" i="14" s="1"/>
  <c r="E40" i="14" s="1"/>
  <c r="I127" i="14"/>
  <c r="F127" i="14"/>
  <c r="AC126" i="14"/>
  <c r="I126" i="14"/>
  <c r="F126" i="14"/>
  <c r="AC125" i="14"/>
  <c r="I125" i="14"/>
  <c r="F125" i="14"/>
  <c r="F135" i="14" s="1"/>
  <c r="D40" i="14" s="1"/>
  <c r="F40" i="14" s="1"/>
  <c r="AC124" i="14"/>
  <c r="I124" i="14"/>
  <c r="F124" i="14"/>
  <c r="AC123" i="14"/>
  <c r="I123" i="14"/>
  <c r="F123" i="14"/>
  <c r="W121" i="14"/>
  <c r="O121" i="14"/>
  <c r="AB120" i="14"/>
  <c r="AB121" i="14" s="1"/>
  <c r="AA120" i="14"/>
  <c r="AA121" i="14" s="1"/>
  <c r="Z120" i="14"/>
  <c r="Z121" i="14" s="1"/>
  <c r="Y120" i="14"/>
  <c r="Y121" i="14" s="1"/>
  <c r="X120" i="14"/>
  <c r="X121" i="14" s="1"/>
  <c r="W120" i="14"/>
  <c r="V120" i="14"/>
  <c r="V121" i="14" s="1"/>
  <c r="U120" i="14"/>
  <c r="U121" i="14" s="1"/>
  <c r="T120" i="14"/>
  <c r="T121" i="14" s="1"/>
  <c r="S120" i="14"/>
  <c r="S121" i="14" s="1"/>
  <c r="R120" i="14"/>
  <c r="R121" i="14" s="1"/>
  <c r="Q120" i="14"/>
  <c r="Q121" i="14" s="1"/>
  <c r="P120" i="14"/>
  <c r="P121" i="14" s="1"/>
  <c r="O120" i="14"/>
  <c r="N120" i="14"/>
  <c r="N121" i="14" s="1"/>
  <c r="J120" i="14"/>
  <c r="G120" i="14"/>
  <c r="AC119" i="14"/>
  <c r="I119" i="14"/>
  <c r="F119" i="14"/>
  <c r="AC118" i="14"/>
  <c r="I118" i="14"/>
  <c r="F118" i="14"/>
  <c r="AC117" i="14"/>
  <c r="I117" i="14"/>
  <c r="F117" i="14"/>
  <c r="AC116" i="14"/>
  <c r="I116" i="14"/>
  <c r="F116" i="14"/>
  <c r="AC115" i="14"/>
  <c r="I115" i="14"/>
  <c r="F115" i="14"/>
  <c r="AC114" i="14"/>
  <c r="I114" i="14"/>
  <c r="F114" i="14"/>
  <c r="AC113" i="14"/>
  <c r="I113" i="14"/>
  <c r="F113" i="14"/>
  <c r="AC112" i="14"/>
  <c r="I112" i="14"/>
  <c r="F112" i="14"/>
  <c r="AC111" i="14"/>
  <c r="I111" i="14"/>
  <c r="F111" i="14"/>
  <c r="AC110" i="14"/>
  <c r="I110" i="14"/>
  <c r="F110" i="14"/>
  <c r="AC109" i="14"/>
  <c r="I109" i="14"/>
  <c r="F109" i="14"/>
  <c r="AC108" i="14"/>
  <c r="I108" i="14"/>
  <c r="F108" i="14"/>
  <c r="AB105" i="14"/>
  <c r="AB106" i="14" s="1"/>
  <c r="AA105" i="14"/>
  <c r="AA106" i="14" s="1"/>
  <c r="Z105" i="14"/>
  <c r="Z106" i="14" s="1"/>
  <c r="Y105" i="14"/>
  <c r="Y106" i="14" s="1"/>
  <c r="X105" i="14"/>
  <c r="X106" i="14" s="1"/>
  <c r="W105" i="14"/>
  <c r="W106" i="14" s="1"/>
  <c r="V105" i="14"/>
  <c r="V106" i="14" s="1"/>
  <c r="U105" i="14"/>
  <c r="U106" i="14" s="1"/>
  <c r="T105" i="14"/>
  <c r="T106" i="14" s="1"/>
  <c r="S105" i="14"/>
  <c r="S106" i="14" s="1"/>
  <c r="R105" i="14"/>
  <c r="R106" i="14" s="1"/>
  <c r="Q105" i="14"/>
  <c r="Q106" i="14" s="1"/>
  <c r="P105" i="14"/>
  <c r="P106" i="14" s="1"/>
  <c r="O105" i="14"/>
  <c r="O106" i="14" s="1"/>
  <c r="N105" i="14"/>
  <c r="N106" i="14" s="1"/>
  <c r="J105" i="14"/>
  <c r="G105" i="14"/>
  <c r="AC104" i="14"/>
  <c r="I104" i="14"/>
  <c r="F104" i="14"/>
  <c r="AC103" i="14"/>
  <c r="I103" i="14"/>
  <c r="F103" i="14"/>
  <c r="AC102" i="14"/>
  <c r="I102" i="14"/>
  <c r="F102" i="14"/>
  <c r="AC101" i="14"/>
  <c r="I101" i="14"/>
  <c r="F101" i="14"/>
  <c r="AC100" i="14"/>
  <c r="I100" i="14"/>
  <c r="F100" i="14"/>
  <c r="AC99" i="14"/>
  <c r="I99" i="14"/>
  <c r="F99" i="14"/>
  <c r="AC98" i="14"/>
  <c r="I98" i="14"/>
  <c r="F98" i="14"/>
  <c r="AC97" i="14"/>
  <c r="I97" i="14"/>
  <c r="F97" i="14"/>
  <c r="AC96" i="14"/>
  <c r="I96" i="14"/>
  <c r="F96" i="14"/>
  <c r="AC95" i="14"/>
  <c r="I95" i="14"/>
  <c r="F95" i="14"/>
  <c r="AC94" i="14"/>
  <c r="I94" i="14"/>
  <c r="F94" i="14"/>
  <c r="AC93" i="14"/>
  <c r="AC105" i="14" s="1"/>
  <c r="AC106" i="14" s="1"/>
  <c r="E38" i="14" s="1"/>
  <c r="I93" i="14"/>
  <c r="F93" i="14"/>
  <c r="O91" i="14"/>
  <c r="AB90" i="14"/>
  <c r="AB91" i="14" s="1"/>
  <c r="AA90" i="14"/>
  <c r="AA91" i="14" s="1"/>
  <c r="Z90" i="14"/>
  <c r="Z91" i="14" s="1"/>
  <c r="Y90" i="14"/>
  <c r="Y91" i="14" s="1"/>
  <c r="X90" i="14"/>
  <c r="X91" i="14" s="1"/>
  <c r="W90" i="14"/>
  <c r="W91" i="14" s="1"/>
  <c r="V90" i="14"/>
  <c r="V91" i="14" s="1"/>
  <c r="U90" i="14"/>
  <c r="U91" i="14" s="1"/>
  <c r="T90" i="14"/>
  <c r="T91" i="14" s="1"/>
  <c r="S90" i="14"/>
  <c r="S91" i="14" s="1"/>
  <c r="R90" i="14"/>
  <c r="R91" i="14" s="1"/>
  <c r="Q90" i="14"/>
  <c r="Q91" i="14" s="1"/>
  <c r="P90" i="14"/>
  <c r="P91" i="14" s="1"/>
  <c r="O90" i="14"/>
  <c r="N90" i="14"/>
  <c r="N91" i="14" s="1"/>
  <c r="J90" i="14"/>
  <c r="G90" i="14"/>
  <c r="AC89" i="14"/>
  <c r="I89" i="14"/>
  <c r="F89" i="14"/>
  <c r="AC88" i="14"/>
  <c r="I88" i="14"/>
  <c r="F88" i="14"/>
  <c r="AC87" i="14"/>
  <c r="I87" i="14"/>
  <c r="F87" i="14"/>
  <c r="AC86" i="14"/>
  <c r="I86" i="14"/>
  <c r="F86" i="14"/>
  <c r="AC85" i="14"/>
  <c r="I85" i="14"/>
  <c r="F85" i="14"/>
  <c r="AC84" i="14"/>
  <c r="I84" i="14"/>
  <c r="F84" i="14"/>
  <c r="AC83" i="14"/>
  <c r="I83" i="14"/>
  <c r="F83" i="14"/>
  <c r="AC82" i="14"/>
  <c r="I82" i="14"/>
  <c r="F82" i="14"/>
  <c r="AC81" i="14"/>
  <c r="I81" i="14"/>
  <c r="F81" i="14"/>
  <c r="AC80" i="14"/>
  <c r="I80" i="14"/>
  <c r="F80" i="14"/>
  <c r="AC79" i="14"/>
  <c r="I79" i="14"/>
  <c r="I90" i="14" s="1"/>
  <c r="F79" i="14"/>
  <c r="AC78" i="14"/>
  <c r="I78" i="14"/>
  <c r="F78" i="14"/>
  <c r="AB75" i="14"/>
  <c r="AB76" i="14" s="1"/>
  <c r="AA75" i="14"/>
  <c r="AA76" i="14" s="1"/>
  <c r="Z75" i="14"/>
  <c r="Z76" i="14" s="1"/>
  <c r="Y75" i="14"/>
  <c r="Y76" i="14" s="1"/>
  <c r="X75" i="14"/>
  <c r="X76" i="14" s="1"/>
  <c r="W75" i="14"/>
  <c r="W76" i="14" s="1"/>
  <c r="V75" i="14"/>
  <c r="V76" i="14" s="1"/>
  <c r="U75" i="14"/>
  <c r="U76" i="14" s="1"/>
  <c r="T75" i="14"/>
  <c r="T76" i="14" s="1"/>
  <c r="S75" i="14"/>
  <c r="S76" i="14" s="1"/>
  <c r="R75" i="14"/>
  <c r="R76" i="14" s="1"/>
  <c r="Q75" i="14"/>
  <c r="Q76" i="14" s="1"/>
  <c r="P75" i="14"/>
  <c r="P76" i="14" s="1"/>
  <c r="O75" i="14"/>
  <c r="O76" i="14" s="1"/>
  <c r="N75" i="14"/>
  <c r="N76" i="14" s="1"/>
  <c r="J75" i="14"/>
  <c r="G75" i="14"/>
  <c r="AC74" i="14"/>
  <c r="I74" i="14"/>
  <c r="F74" i="14"/>
  <c r="AC73" i="14"/>
  <c r="I73" i="14"/>
  <c r="F73" i="14"/>
  <c r="AC72" i="14"/>
  <c r="I72" i="14"/>
  <c r="F72" i="14"/>
  <c r="AC71" i="14"/>
  <c r="I71" i="14"/>
  <c r="F71" i="14"/>
  <c r="AC70" i="14"/>
  <c r="I70" i="14"/>
  <c r="F70" i="14"/>
  <c r="AC69" i="14"/>
  <c r="I69" i="14"/>
  <c r="F69" i="14"/>
  <c r="AC68" i="14"/>
  <c r="I68" i="14"/>
  <c r="F68" i="14"/>
  <c r="AC67" i="14"/>
  <c r="I67" i="14"/>
  <c r="F67" i="14"/>
  <c r="AC66" i="14"/>
  <c r="I66" i="14"/>
  <c r="F66" i="14"/>
  <c r="AC65" i="14"/>
  <c r="I65" i="14"/>
  <c r="F65" i="14"/>
  <c r="AC64" i="14"/>
  <c r="I64" i="14"/>
  <c r="F64" i="14"/>
  <c r="AC63" i="14"/>
  <c r="AC75" i="14" s="1"/>
  <c r="AC76" i="14" s="1"/>
  <c r="E36" i="14" s="1"/>
  <c r="I63" i="14"/>
  <c r="F63" i="14"/>
  <c r="AB60" i="14"/>
  <c r="AB61" i="14" s="1"/>
  <c r="AA60" i="14"/>
  <c r="AA61" i="14" s="1"/>
  <c r="Z60" i="14"/>
  <c r="Z61" i="14" s="1"/>
  <c r="Y60" i="14"/>
  <c r="Y61" i="14" s="1"/>
  <c r="X60" i="14"/>
  <c r="X61" i="14" s="1"/>
  <c r="W60" i="14"/>
  <c r="W61" i="14" s="1"/>
  <c r="V60" i="14"/>
  <c r="V61" i="14" s="1"/>
  <c r="U60" i="14"/>
  <c r="U61" i="14" s="1"/>
  <c r="T60" i="14"/>
  <c r="T61" i="14" s="1"/>
  <c r="S60" i="14"/>
  <c r="S61" i="14" s="1"/>
  <c r="R60" i="14"/>
  <c r="R61" i="14" s="1"/>
  <c r="Q60" i="14"/>
  <c r="Q61" i="14" s="1"/>
  <c r="P60" i="14"/>
  <c r="P61" i="14" s="1"/>
  <c r="O60" i="14"/>
  <c r="O61" i="14" s="1"/>
  <c r="N60" i="14"/>
  <c r="N61" i="14" s="1"/>
  <c r="J60" i="14"/>
  <c r="G60" i="14"/>
  <c r="AC59" i="14"/>
  <c r="I59" i="14"/>
  <c r="F59" i="14"/>
  <c r="AC58" i="14"/>
  <c r="I58" i="14"/>
  <c r="F58" i="14"/>
  <c r="AC57" i="14"/>
  <c r="I57" i="14"/>
  <c r="F57" i="14"/>
  <c r="AC56" i="14"/>
  <c r="I56" i="14"/>
  <c r="F56" i="14"/>
  <c r="AC55" i="14"/>
  <c r="I55" i="14"/>
  <c r="F55" i="14"/>
  <c r="AC54" i="14"/>
  <c r="I54" i="14"/>
  <c r="F54" i="14"/>
  <c r="AC53" i="14"/>
  <c r="I53" i="14"/>
  <c r="F53" i="14"/>
  <c r="AC52" i="14"/>
  <c r="I52" i="14"/>
  <c r="F52" i="14"/>
  <c r="AC51" i="14"/>
  <c r="I51" i="14"/>
  <c r="F51" i="14"/>
  <c r="AC50" i="14"/>
  <c r="I50" i="14"/>
  <c r="F50" i="14"/>
  <c r="AC49" i="14"/>
  <c r="I49" i="14"/>
  <c r="F49" i="14"/>
  <c r="AC48" i="14"/>
  <c r="I48" i="14"/>
  <c r="I60" i="14" s="1"/>
  <c r="F48" i="14"/>
  <c r="D48" i="14"/>
  <c r="D49" i="14" s="1"/>
  <c r="C35" i="14"/>
  <c r="C36" i="14" s="1"/>
  <c r="C37" i="14" s="1"/>
  <c r="C38" i="14" s="1"/>
  <c r="C39" i="14" s="1"/>
  <c r="C40" i="14" s="1"/>
  <c r="C41" i="14" s="1"/>
  <c r="AC14" i="14"/>
  <c r="AC13" i="14"/>
  <c r="AC12" i="14"/>
  <c r="AC11" i="14"/>
  <c r="AC10" i="14"/>
  <c r="AC9" i="14"/>
  <c r="AC8" i="14"/>
  <c r="AC7" i="14"/>
  <c r="AC6" i="14"/>
  <c r="AB150" i="13"/>
  <c r="AB151" i="13" s="1"/>
  <c r="AA150" i="13"/>
  <c r="AA151" i="13" s="1"/>
  <c r="Z150" i="13"/>
  <c r="Z151" i="13" s="1"/>
  <c r="Y150" i="13"/>
  <c r="Y151" i="13" s="1"/>
  <c r="X150" i="13"/>
  <c r="X151" i="13" s="1"/>
  <c r="W150" i="13"/>
  <c r="W151" i="13" s="1"/>
  <c r="V150" i="13"/>
  <c r="V151" i="13" s="1"/>
  <c r="U150" i="13"/>
  <c r="U151" i="13" s="1"/>
  <c r="T150" i="13"/>
  <c r="T151" i="13" s="1"/>
  <c r="S150" i="13"/>
  <c r="S151" i="13" s="1"/>
  <c r="R150" i="13"/>
  <c r="R151" i="13" s="1"/>
  <c r="Q150" i="13"/>
  <c r="Q151" i="13" s="1"/>
  <c r="P150" i="13"/>
  <c r="P151" i="13" s="1"/>
  <c r="O150" i="13"/>
  <c r="O151" i="13" s="1"/>
  <c r="N150" i="13"/>
  <c r="N151" i="13" s="1"/>
  <c r="J150" i="13"/>
  <c r="G150" i="13"/>
  <c r="AC149" i="13"/>
  <c r="I149" i="13"/>
  <c r="F149" i="13"/>
  <c r="AC148" i="13"/>
  <c r="I148" i="13"/>
  <c r="F148" i="13"/>
  <c r="AC147" i="13"/>
  <c r="I147" i="13"/>
  <c r="F147" i="13"/>
  <c r="AC146" i="13"/>
  <c r="I146" i="13"/>
  <c r="F146" i="13"/>
  <c r="AC145" i="13"/>
  <c r="I145" i="13"/>
  <c r="F145" i="13"/>
  <c r="AC144" i="13"/>
  <c r="I144" i="13"/>
  <c r="F144" i="13"/>
  <c r="AC143" i="13"/>
  <c r="I143" i="13"/>
  <c r="F143" i="13"/>
  <c r="AC142" i="13"/>
  <c r="I142" i="13"/>
  <c r="F142" i="13"/>
  <c r="AC141" i="13"/>
  <c r="I141" i="13"/>
  <c r="F141" i="13"/>
  <c r="AC140" i="13"/>
  <c r="I140" i="13"/>
  <c r="F140" i="13"/>
  <c r="AC139" i="13"/>
  <c r="I139" i="13"/>
  <c r="F139" i="13"/>
  <c r="AC138" i="13"/>
  <c r="I138" i="13"/>
  <c r="F138" i="13"/>
  <c r="AA136" i="13"/>
  <c r="AB135" i="13"/>
  <c r="AB136" i="13" s="1"/>
  <c r="AA135" i="13"/>
  <c r="Z135" i="13"/>
  <c r="Z136" i="13" s="1"/>
  <c r="Y135" i="13"/>
  <c r="Y136" i="13" s="1"/>
  <c r="X135" i="13"/>
  <c r="X136" i="13" s="1"/>
  <c r="W135" i="13"/>
  <c r="W136" i="13" s="1"/>
  <c r="V135" i="13"/>
  <c r="V136" i="13" s="1"/>
  <c r="U135" i="13"/>
  <c r="U136" i="13" s="1"/>
  <c r="T135" i="13"/>
  <c r="T136" i="13" s="1"/>
  <c r="S135" i="13"/>
  <c r="S136" i="13" s="1"/>
  <c r="R135" i="13"/>
  <c r="R136" i="13" s="1"/>
  <c r="Q135" i="13"/>
  <c r="Q136" i="13" s="1"/>
  <c r="P135" i="13"/>
  <c r="P136" i="13" s="1"/>
  <c r="O135" i="13"/>
  <c r="O136" i="13" s="1"/>
  <c r="N135" i="13"/>
  <c r="N136" i="13" s="1"/>
  <c r="J135" i="13"/>
  <c r="G135" i="13"/>
  <c r="AC134" i="13"/>
  <c r="I134" i="13"/>
  <c r="F134" i="13"/>
  <c r="AC133" i="13"/>
  <c r="I133" i="13"/>
  <c r="F133" i="13"/>
  <c r="AC132" i="13"/>
  <c r="I132" i="13"/>
  <c r="F132" i="13"/>
  <c r="AC131" i="13"/>
  <c r="I131" i="13"/>
  <c r="F131" i="13"/>
  <c r="AC130" i="13"/>
  <c r="I130" i="13"/>
  <c r="F130" i="13"/>
  <c r="AC129" i="13"/>
  <c r="I129" i="13"/>
  <c r="F129" i="13"/>
  <c r="AC128" i="13"/>
  <c r="I128" i="13"/>
  <c r="F128" i="13"/>
  <c r="AC127" i="13"/>
  <c r="I127" i="13"/>
  <c r="F127" i="13"/>
  <c r="AC126" i="13"/>
  <c r="I126" i="13"/>
  <c r="F126" i="13"/>
  <c r="AC125" i="13"/>
  <c r="I125" i="13"/>
  <c r="F125" i="13"/>
  <c r="AC124" i="13"/>
  <c r="I124" i="13"/>
  <c r="F124" i="13"/>
  <c r="AC123" i="13"/>
  <c r="I123" i="13"/>
  <c r="F123" i="13"/>
  <c r="AB120" i="13"/>
  <c r="AB121" i="13" s="1"/>
  <c r="AA120" i="13"/>
  <c r="AA121" i="13" s="1"/>
  <c r="Z120" i="13"/>
  <c r="Z121" i="13" s="1"/>
  <c r="Y120" i="13"/>
  <c r="Y121" i="13" s="1"/>
  <c r="X120" i="13"/>
  <c r="X121" i="13" s="1"/>
  <c r="W120" i="13"/>
  <c r="W121" i="13" s="1"/>
  <c r="V120" i="13"/>
  <c r="V121" i="13" s="1"/>
  <c r="U120" i="13"/>
  <c r="U121" i="13" s="1"/>
  <c r="T120" i="13"/>
  <c r="T121" i="13" s="1"/>
  <c r="S120" i="13"/>
  <c r="S121" i="13" s="1"/>
  <c r="R120" i="13"/>
  <c r="R121" i="13" s="1"/>
  <c r="Q120" i="13"/>
  <c r="Q121" i="13" s="1"/>
  <c r="P120" i="13"/>
  <c r="P121" i="13" s="1"/>
  <c r="O120" i="13"/>
  <c r="O121" i="13" s="1"/>
  <c r="N120" i="13"/>
  <c r="N121" i="13" s="1"/>
  <c r="J120" i="13"/>
  <c r="G120" i="13"/>
  <c r="AC119" i="13"/>
  <c r="I119" i="13"/>
  <c r="F119" i="13"/>
  <c r="AC118" i="13"/>
  <c r="I118" i="13"/>
  <c r="F118" i="13"/>
  <c r="AC117" i="13"/>
  <c r="I117" i="13"/>
  <c r="F117" i="13"/>
  <c r="AC116" i="13"/>
  <c r="I116" i="13"/>
  <c r="F116" i="13"/>
  <c r="AC115" i="13"/>
  <c r="I115" i="13"/>
  <c r="F115" i="13"/>
  <c r="AC114" i="13"/>
  <c r="I114" i="13"/>
  <c r="F114" i="13"/>
  <c r="AC113" i="13"/>
  <c r="I113" i="13"/>
  <c r="F113" i="13"/>
  <c r="AC112" i="13"/>
  <c r="I112" i="13"/>
  <c r="F112" i="13"/>
  <c r="AC111" i="13"/>
  <c r="I111" i="13"/>
  <c r="F111" i="13"/>
  <c r="AC110" i="13"/>
  <c r="I110" i="13"/>
  <c r="F110" i="13"/>
  <c r="AC109" i="13"/>
  <c r="I109" i="13"/>
  <c r="F109" i="13"/>
  <c r="AC108" i="13"/>
  <c r="AC120" i="13" s="1"/>
  <c r="AC121" i="13" s="1"/>
  <c r="E39" i="13" s="1"/>
  <c r="I108" i="13"/>
  <c r="F108" i="13"/>
  <c r="AB105" i="13"/>
  <c r="AB106" i="13" s="1"/>
  <c r="AA105" i="13"/>
  <c r="AA106" i="13" s="1"/>
  <c r="Z105" i="13"/>
  <c r="Z106" i="13" s="1"/>
  <c r="Y105" i="13"/>
  <c r="Y106" i="13" s="1"/>
  <c r="X105" i="13"/>
  <c r="X106" i="13" s="1"/>
  <c r="W105" i="13"/>
  <c r="W106" i="13" s="1"/>
  <c r="V105" i="13"/>
  <c r="V106" i="13" s="1"/>
  <c r="U105" i="13"/>
  <c r="U106" i="13" s="1"/>
  <c r="T105" i="13"/>
  <c r="T106" i="13" s="1"/>
  <c r="S105" i="13"/>
  <c r="S106" i="13" s="1"/>
  <c r="R105" i="13"/>
  <c r="R106" i="13" s="1"/>
  <c r="Q105" i="13"/>
  <c r="Q106" i="13" s="1"/>
  <c r="P105" i="13"/>
  <c r="P106" i="13" s="1"/>
  <c r="O105" i="13"/>
  <c r="O106" i="13" s="1"/>
  <c r="N105" i="13"/>
  <c r="N106" i="13" s="1"/>
  <c r="J105" i="13"/>
  <c r="G105" i="13"/>
  <c r="AC104" i="13"/>
  <c r="I104" i="13"/>
  <c r="F104" i="13"/>
  <c r="AC103" i="13"/>
  <c r="I103" i="13"/>
  <c r="F103" i="13"/>
  <c r="AC102" i="13"/>
  <c r="I102" i="13"/>
  <c r="F102" i="13"/>
  <c r="AC101" i="13"/>
  <c r="I101" i="13"/>
  <c r="F101" i="13"/>
  <c r="AC100" i="13"/>
  <c r="I100" i="13"/>
  <c r="F100" i="13"/>
  <c r="AC99" i="13"/>
  <c r="I99" i="13"/>
  <c r="F99" i="13"/>
  <c r="AC98" i="13"/>
  <c r="I98" i="13"/>
  <c r="F98" i="13"/>
  <c r="AC97" i="13"/>
  <c r="I97" i="13"/>
  <c r="F97" i="13"/>
  <c r="AC96" i="13"/>
  <c r="I96" i="13"/>
  <c r="F96" i="13"/>
  <c r="AC95" i="13"/>
  <c r="I95" i="13"/>
  <c r="F95" i="13"/>
  <c r="AC94" i="13"/>
  <c r="I94" i="13"/>
  <c r="F94" i="13"/>
  <c r="AC93" i="13"/>
  <c r="I93" i="13"/>
  <c r="F93" i="13"/>
  <c r="AB90" i="13"/>
  <c r="AB91" i="13" s="1"/>
  <c r="AA90" i="13"/>
  <c r="AA91" i="13" s="1"/>
  <c r="Z90" i="13"/>
  <c r="Z91" i="13" s="1"/>
  <c r="Y90" i="13"/>
  <c r="Y91" i="13" s="1"/>
  <c r="X90" i="13"/>
  <c r="X91" i="13" s="1"/>
  <c r="W90" i="13"/>
  <c r="W91" i="13" s="1"/>
  <c r="V90" i="13"/>
  <c r="V91" i="13" s="1"/>
  <c r="U90" i="13"/>
  <c r="U91" i="13" s="1"/>
  <c r="T90" i="13"/>
  <c r="T91" i="13" s="1"/>
  <c r="S90" i="13"/>
  <c r="S91" i="13" s="1"/>
  <c r="R90" i="13"/>
  <c r="R91" i="13" s="1"/>
  <c r="Q90" i="13"/>
  <c r="Q91" i="13" s="1"/>
  <c r="P90" i="13"/>
  <c r="P91" i="13" s="1"/>
  <c r="O90" i="13"/>
  <c r="O91" i="13" s="1"/>
  <c r="N90" i="13"/>
  <c r="N91" i="13" s="1"/>
  <c r="J90" i="13"/>
  <c r="G90" i="13"/>
  <c r="AC89" i="13"/>
  <c r="I89" i="13"/>
  <c r="F89" i="13"/>
  <c r="AC88" i="13"/>
  <c r="I88" i="13"/>
  <c r="F88" i="13"/>
  <c r="AC87" i="13"/>
  <c r="I87" i="13"/>
  <c r="F87" i="13"/>
  <c r="AC86" i="13"/>
  <c r="I86" i="13"/>
  <c r="F86" i="13"/>
  <c r="AC85" i="13"/>
  <c r="I85" i="13"/>
  <c r="F85" i="13"/>
  <c r="AC84" i="13"/>
  <c r="I84" i="13"/>
  <c r="F84" i="13"/>
  <c r="AC83" i="13"/>
  <c r="I83" i="13"/>
  <c r="F83" i="13"/>
  <c r="AC82" i="13"/>
  <c r="I82" i="13"/>
  <c r="F82" i="13"/>
  <c r="AC81" i="13"/>
  <c r="I81" i="13"/>
  <c r="F81" i="13"/>
  <c r="AC80" i="13"/>
  <c r="I80" i="13"/>
  <c r="F80" i="13"/>
  <c r="AC79" i="13"/>
  <c r="I79" i="13"/>
  <c r="F79" i="13"/>
  <c r="AC78" i="13"/>
  <c r="AC90" i="13" s="1"/>
  <c r="AC91" i="13" s="1"/>
  <c r="E37" i="13" s="1"/>
  <c r="I78" i="13"/>
  <c r="F78" i="13"/>
  <c r="F90" i="13" s="1"/>
  <c r="D37" i="13" s="1"/>
  <c r="AB75" i="13"/>
  <c r="AB76" i="13" s="1"/>
  <c r="AA75" i="13"/>
  <c r="AA76" i="13" s="1"/>
  <c r="Z75" i="13"/>
  <c r="Z76" i="13" s="1"/>
  <c r="Y75" i="13"/>
  <c r="Y76" i="13" s="1"/>
  <c r="X75" i="13"/>
  <c r="X76" i="13" s="1"/>
  <c r="W75" i="13"/>
  <c r="W76" i="13" s="1"/>
  <c r="V75" i="13"/>
  <c r="V76" i="13" s="1"/>
  <c r="U75" i="13"/>
  <c r="U76" i="13" s="1"/>
  <c r="T75" i="13"/>
  <c r="T76" i="13" s="1"/>
  <c r="S75" i="13"/>
  <c r="S76" i="13" s="1"/>
  <c r="R75" i="13"/>
  <c r="R76" i="13" s="1"/>
  <c r="Q75" i="13"/>
  <c r="Q76" i="13" s="1"/>
  <c r="P75" i="13"/>
  <c r="P76" i="13" s="1"/>
  <c r="O75" i="13"/>
  <c r="O76" i="13" s="1"/>
  <c r="N75" i="13"/>
  <c r="N76" i="13" s="1"/>
  <c r="J75" i="13"/>
  <c r="G75" i="13"/>
  <c r="AC74" i="13"/>
  <c r="I74" i="13"/>
  <c r="F74" i="13"/>
  <c r="AC73" i="13"/>
  <c r="I73" i="13"/>
  <c r="F73" i="13"/>
  <c r="AC72" i="13"/>
  <c r="I72" i="13"/>
  <c r="F72" i="13"/>
  <c r="AC71" i="13"/>
  <c r="I71" i="13"/>
  <c r="F71" i="13"/>
  <c r="AC70" i="13"/>
  <c r="I70" i="13"/>
  <c r="F70" i="13"/>
  <c r="AC69" i="13"/>
  <c r="I69" i="13"/>
  <c r="F69" i="13"/>
  <c r="AC68" i="13"/>
  <c r="I68" i="13"/>
  <c r="F68" i="13"/>
  <c r="AC67" i="13"/>
  <c r="I67" i="13"/>
  <c r="F67" i="13"/>
  <c r="AC66" i="13"/>
  <c r="I66" i="13"/>
  <c r="F66" i="13"/>
  <c r="AC65" i="13"/>
  <c r="I65" i="13"/>
  <c r="F65" i="13"/>
  <c r="AC64" i="13"/>
  <c r="I64" i="13"/>
  <c r="F64" i="13"/>
  <c r="AC63" i="13"/>
  <c r="I63" i="13"/>
  <c r="F63" i="13"/>
  <c r="F75" i="13" s="1"/>
  <c r="D36" i="13" s="1"/>
  <c r="U61" i="13"/>
  <c r="AB60" i="13"/>
  <c r="AB61" i="13" s="1"/>
  <c r="AA60" i="13"/>
  <c r="AA61" i="13" s="1"/>
  <c r="Z60" i="13"/>
  <c r="Z61" i="13" s="1"/>
  <c r="Y60" i="13"/>
  <c r="Y61" i="13" s="1"/>
  <c r="X60" i="13"/>
  <c r="X61" i="13" s="1"/>
  <c r="W60" i="13"/>
  <c r="W61" i="13" s="1"/>
  <c r="V60" i="13"/>
  <c r="V61" i="13" s="1"/>
  <c r="U60" i="13"/>
  <c r="T60" i="13"/>
  <c r="T61" i="13" s="1"/>
  <c r="S60" i="13"/>
  <c r="S61" i="13" s="1"/>
  <c r="R60" i="13"/>
  <c r="R61" i="13" s="1"/>
  <c r="Q60" i="13"/>
  <c r="Q61" i="13" s="1"/>
  <c r="P60" i="13"/>
  <c r="P61" i="13" s="1"/>
  <c r="O60" i="13"/>
  <c r="O61" i="13" s="1"/>
  <c r="N60" i="13"/>
  <c r="N61" i="13" s="1"/>
  <c r="J60" i="13"/>
  <c r="G60" i="13"/>
  <c r="AC59" i="13"/>
  <c r="I59" i="13"/>
  <c r="F59" i="13"/>
  <c r="AC58" i="13"/>
  <c r="I58" i="13"/>
  <c r="F58" i="13"/>
  <c r="AC57" i="13"/>
  <c r="I57" i="13"/>
  <c r="F57" i="13"/>
  <c r="AC56" i="13"/>
  <c r="I56" i="13"/>
  <c r="F56" i="13"/>
  <c r="AC55" i="13"/>
  <c r="I55" i="13"/>
  <c r="F55" i="13"/>
  <c r="AC54" i="13"/>
  <c r="I54" i="13"/>
  <c r="F54" i="13"/>
  <c r="AC53" i="13"/>
  <c r="I53" i="13"/>
  <c r="F53" i="13"/>
  <c r="AC52" i="13"/>
  <c r="I52" i="13"/>
  <c r="F52" i="13"/>
  <c r="AC51" i="13"/>
  <c r="I51" i="13"/>
  <c r="F51" i="13"/>
  <c r="AC50" i="13"/>
  <c r="I50" i="13"/>
  <c r="F50" i="13"/>
  <c r="AC49" i="13"/>
  <c r="I49" i="13"/>
  <c r="F49" i="13"/>
  <c r="D49" i="13"/>
  <c r="AC48" i="13"/>
  <c r="M48" i="13"/>
  <c r="I48" i="13"/>
  <c r="F48" i="13"/>
  <c r="D48" i="13"/>
  <c r="C48" i="13" s="1"/>
  <c r="C35" i="13"/>
  <c r="C36" i="13" s="1"/>
  <c r="C37" i="13" s="1"/>
  <c r="C38" i="13" s="1"/>
  <c r="C39" i="13" s="1"/>
  <c r="C40" i="13" s="1"/>
  <c r="C41" i="13" s="1"/>
  <c r="AC14" i="13"/>
  <c r="AC13" i="13"/>
  <c r="AC12" i="13"/>
  <c r="AC11" i="13"/>
  <c r="AC10" i="13"/>
  <c r="AC9" i="13"/>
  <c r="AC8" i="13"/>
  <c r="AC7" i="13"/>
  <c r="AC6" i="13"/>
  <c r="AB150" i="12"/>
  <c r="AB151" i="12" s="1"/>
  <c r="AA150" i="12"/>
  <c r="AA151" i="12" s="1"/>
  <c r="Z150" i="12"/>
  <c r="Z151" i="12" s="1"/>
  <c r="Y150" i="12"/>
  <c r="Y151" i="12" s="1"/>
  <c r="X150" i="12"/>
  <c r="X151" i="12" s="1"/>
  <c r="W150" i="12"/>
  <c r="W151" i="12" s="1"/>
  <c r="V150" i="12"/>
  <c r="V151" i="12" s="1"/>
  <c r="U150" i="12"/>
  <c r="U151" i="12" s="1"/>
  <c r="T150" i="12"/>
  <c r="T151" i="12" s="1"/>
  <c r="S150" i="12"/>
  <c r="S151" i="12" s="1"/>
  <c r="R150" i="12"/>
  <c r="R151" i="12" s="1"/>
  <c r="Q150" i="12"/>
  <c r="Q151" i="12" s="1"/>
  <c r="P150" i="12"/>
  <c r="P151" i="12" s="1"/>
  <c r="O150" i="12"/>
  <c r="O151" i="12" s="1"/>
  <c r="N150" i="12"/>
  <c r="N151" i="12" s="1"/>
  <c r="J150" i="12"/>
  <c r="G150" i="12"/>
  <c r="AC149" i="12"/>
  <c r="I149" i="12"/>
  <c r="F149" i="12"/>
  <c r="AC148" i="12"/>
  <c r="I148" i="12"/>
  <c r="F148" i="12"/>
  <c r="AC147" i="12"/>
  <c r="I147" i="12"/>
  <c r="F147" i="12"/>
  <c r="AC146" i="12"/>
  <c r="I146" i="12"/>
  <c r="F146" i="12"/>
  <c r="AC145" i="12"/>
  <c r="I145" i="12"/>
  <c r="F145" i="12"/>
  <c r="AC144" i="12"/>
  <c r="I144" i="12"/>
  <c r="F144" i="12"/>
  <c r="AC143" i="12"/>
  <c r="I143" i="12"/>
  <c r="F143" i="12"/>
  <c r="AC142" i="12"/>
  <c r="I142" i="12"/>
  <c r="F142" i="12"/>
  <c r="AC141" i="12"/>
  <c r="I141" i="12"/>
  <c r="F141" i="12"/>
  <c r="AC140" i="12"/>
  <c r="I140" i="12"/>
  <c r="F140" i="12"/>
  <c r="AC139" i="12"/>
  <c r="I139" i="12"/>
  <c r="F139" i="12"/>
  <c r="AC138" i="12"/>
  <c r="I138" i="12"/>
  <c r="F138" i="12"/>
  <c r="Q136" i="12"/>
  <c r="AB135" i="12"/>
  <c r="AB136" i="12" s="1"/>
  <c r="AA135" i="12"/>
  <c r="AA136" i="12" s="1"/>
  <c r="Z135" i="12"/>
  <c r="Z136" i="12" s="1"/>
  <c r="Y135" i="12"/>
  <c r="Y136" i="12" s="1"/>
  <c r="X135" i="12"/>
  <c r="X136" i="12" s="1"/>
  <c r="W135" i="12"/>
  <c r="W136" i="12" s="1"/>
  <c r="V135" i="12"/>
  <c r="V136" i="12" s="1"/>
  <c r="U135" i="12"/>
  <c r="U136" i="12" s="1"/>
  <c r="T135" i="12"/>
  <c r="T136" i="12" s="1"/>
  <c r="S135" i="12"/>
  <c r="S136" i="12" s="1"/>
  <c r="R135" i="12"/>
  <c r="R136" i="12" s="1"/>
  <c r="Q135" i="12"/>
  <c r="P135" i="12"/>
  <c r="P136" i="12" s="1"/>
  <c r="O135" i="12"/>
  <c r="O136" i="12" s="1"/>
  <c r="N135" i="12"/>
  <c r="N136" i="12" s="1"/>
  <c r="J135" i="12"/>
  <c r="G135" i="12"/>
  <c r="AC134" i="12"/>
  <c r="I134" i="12"/>
  <c r="F134" i="12"/>
  <c r="AC133" i="12"/>
  <c r="I133" i="12"/>
  <c r="F133" i="12"/>
  <c r="AC132" i="12"/>
  <c r="I132" i="12"/>
  <c r="F132" i="12"/>
  <c r="AC131" i="12"/>
  <c r="I131" i="12"/>
  <c r="F131" i="12"/>
  <c r="AC130" i="12"/>
  <c r="I130" i="12"/>
  <c r="F130" i="12"/>
  <c r="AC129" i="12"/>
  <c r="I129" i="12"/>
  <c r="F129" i="12"/>
  <c r="AC128" i="12"/>
  <c r="I128" i="12"/>
  <c r="F128" i="12"/>
  <c r="AC127" i="12"/>
  <c r="I127" i="12"/>
  <c r="F127" i="12"/>
  <c r="AC126" i="12"/>
  <c r="I126" i="12"/>
  <c r="F126" i="12"/>
  <c r="AC125" i="12"/>
  <c r="I125" i="12"/>
  <c r="F125" i="12"/>
  <c r="AC124" i="12"/>
  <c r="AC135" i="12" s="1"/>
  <c r="AC136" i="12" s="1"/>
  <c r="E40" i="12" s="1"/>
  <c r="I124" i="12"/>
  <c r="F124" i="12"/>
  <c r="F135" i="12" s="1"/>
  <c r="D40" i="12" s="1"/>
  <c r="AC123" i="12"/>
  <c r="I123" i="12"/>
  <c r="F123" i="12"/>
  <c r="O121" i="12"/>
  <c r="AB120" i="12"/>
  <c r="AB121" i="12" s="1"/>
  <c r="AA120" i="12"/>
  <c r="AA121" i="12" s="1"/>
  <c r="Z120" i="12"/>
  <c r="Z121" i="12" s="1"/>
  <c r="Y120" i="12"/>
  <c r="Y121" i="12" s="1"/>
  <c r="X120" i="12"/>
  <c r="X121" i="12" s="1"/>
  <c r="W120" i="12"/>
  <c r="W121" i="12" s="1"/>
  <c r="V120" i="12"/>
  <c r="V121" i="12" s="1"/>
  <c r="U120" i="12"/>
  <c r="U121" i="12" s="1"/>
  <c r="T120" i="12"/>
  <c r="T121" i="12" s="1"/>
  <c r="S120" i="12"/>
  <c r="S121" i="12" s="1"/>
  <c r="R120" i="12"/>
  <c r="R121" i="12" s="1"/>
  <c r="Q120" i="12"/>
  <c r="Q121" i="12" s="1"/>
  <c r="P120" i="12"/>
  <c r="P121" i="12" s="1"/>
  <c r="O120" i="12"/>
  <c r="N120" i="12"/>
  <c r="N121" i="12" s="1"/>
  <c r="J120" i="12"/>
  <c r="G120" i="12"/>
  <c r="AC119" i="12"/>
  <c r="I119" i="12"/>
  <c r="F119" i="12"/>
  <c r="AC118" i="12"/>
  <c r="I118" i="12"/>
  <c r="F118" i="12"/>
  <c r="AC117" i="12"/>
  <c r="I117" i="12"/>
  <c r="F117" i="12"/>
  <c r="AC116" i="12"/>
  <c r="I116" i="12"/>
  <c r="F116" i="12"/>
  <c r="AC115" i="12"/>
  <c r="I115" i="12"/>
  <c r="F115" i="12"/>
  <c r="AC114" i="12"/>
  <c r="I114" i="12"/>
  <c r="F114" i="12"/>
  <c r="AC113" i="12"/>
  <c r="I113" i="12"/>
  <c r="F113" i="12"/>
  <c r="AC112" i="12"/>
  <c r="I112" i="12"/>
  <c r="F112" i="12"/>
  <c r="AC111" i="12"/>
  <c r="I111" i="12"/>
  <c r="F111" i="12"/>
  <c r="AC110" i="12"/>
  <c r="I110" i="12"/>
  <c r="F110" i="12"/>
  <c r="AC109" i="12"/>
  <c r="AC120" i="12" s="1"/>
  <c r="AC121" i="12" s="1"/>
  <c r="E39" i="12" s="1"/>
  <c r="I109" i="12"/>
  <c r="F109" i="12"/>
  <c r="AC108" i="12"/>
  <c r="I108" i="12"/>
  <c r="F108" i="12"/>
  <c r="Y106" i="12"/>
  <c r="Q106" i="12"/>
  <c r="AB105" i="12"/>
  <c r="AB106" i="12" s="1"/>
  <c r="AA105" i="12"/>
  <c r="AA106" i="12" s="1"/>
  <c r="Z105" i="12"/>
  <c r="Z106" i="12" s="1"/>
  <c r="Y105" i="12"/>
  <c r="X105" i="12"/>
  <c r="X106" i="12" s="1"/>
  <c r="W105" i="12"/>
  <c r="W106" i="12" s="1"/>
  <c r="V105" i="12"/>
  <c r="V106" i="12" s="1"/>
  <c r="U105" i="12"/>
  <c r="U106" i="12" s="1"/>
  <c r="T105" i="12"/>
  <c r="T106" i="12" s="1"/>
  <c r="S105" i="12"/>
  <c r="S106" i="12" s="1"/>
  <c r="R105" i="12"/>
  <c r="R106" i="12" s="1"/>
  <c r="Q105" i="12"/>
  <c r="P105" i="12"/>
  <c r="P106" i="12" s="1"/>
  <c r="O105" i="12"/>
  <c r="O106" i="12" s="1"/>
  <c r="N105" i="12"/>
  <c r="N106" i="12" s="1"/>
  <c r="J105" i="12"/>
  <c r="G105" i="12"/>
  <c r="AC104" i="12"/>
  <c r="I104" i="12"/>
  <c r="F104" i="12"/>
  <c r="AC103" i="12"/>
  <c r="I103" i="12"/>
  <c r="F103" i="12"/>
  <c r="AC102" i="12"/>
  <c r="I102" i="12"/>
  <c r="F102" i="12"/>
  <c r="AC101" i="12"/>
  <c r="I101" i="12"/>
  <c r="F101" i="12"/>
  <c r="AC100" i="12"/>
  <c r="I100" i="12"/>
  <c r="F100" i="12"/>
  <c r="AC99" i="12"/>
  <c r="I99" i="12"/>
  <c r="F99" i="12"/>
  <c r="AC98" i="12"/>
  <c r="I98" i="12"/>
  <c r="F98" i="12"/>
  <c r="AC97" i="12"/>
  <c r="I97" i="12"/>
  <c r="I105" i="12" s="1"/>
  <c r="F97" i="12"/>
  <c r="AC96" i="12"/>
  <c r="I96" i="12"/>
  <c r="F96" i="12"/>
  <c r="AC95" i="12"/>
  <c r="I95" i="12"/>
  <c r="F95" i="12"/>
  <c r="AC94" i="12"/>
  <c r="AC105" i="12" s="1"/>
  <c r="AC106" i="12" s="1"/>
  <c r="E38" i="12" s="1"/>
  <c r="I94" i="12"/>
  <c r="F94" i="12"/>
  <c r="AC93" i="12"/>
  <c r="I93" i="12"/>
  <c r="F93" i="12"/>
  <c r="AA91" i="12"/>
  <c r="Y91" i="12"/>
  <c r="S91" i="12"/>
  <c r="Q91" i="12"/>
  <c r="AB90" i="12"/>
  <c r="AB91" i="12" s="1"/>
  <c r="AA90" i="12"/>
  <c r="Z90" i="12"/>
  <c r="Z91" i="12" s="1"/>
  <c r="Y90" i="12"/>
  <c r="X90" i="12"/>
  <c r="X91" i="12" s="1"/>
  <c r="W90" i="12"/>
  <c r="W91" i="12" s="1"/>
  <c r="V90" i="12"/>
  <c r="V91" i="12" s="1"/>
  <c r="U90" i="12"/>
  <c r="U91" i="12" s="1"/>
  <c r="T90" i="12"/>
  <c r="T91" i="12" s="1"/>
  <c r="S90" i="12"/>
  <c r="R90" i="12"/>
  <c r="R91" i="12" s="1"/>
  <c r="Q90" i="12"/>
  <c r="P90" i="12"/>
  <c r="P91" i="12" s="1"/>
  <c r="O90" i="12"/>
  <c r="O91" i="12" s="1"/>
  <c r="N90" i="12"/>
  <c r="N91" i="12" s="1"/>
  <c r="J90" i="12"/>
  <c r="G90" i="12"/>
  <c r="AC89" i="12"/>
  <c r="I89" i="12"/>
  <c r="F89" i="12"/>
  <c r="AC88" i="12"/>
  <c r="I88" i="12"/>
  <c r="F88" i="12"/>
  <c r="AC87" i="12"/>
  <c r="I87" i="12"/>
  <c r="F87" i="12"/>
  <c r="AC86" i="12"/>
  <c r="I86" i="12"/>
  <c r="F86" i="12"/>
  <c r="AC85" i="12"/>
  <c r="I85" i="12"/>
  <c r="F85" i="12"/>
  <c r="AC84" i="12"/>
  <c r="I84" i="12"/>
  <c r="F84" i="12"/>
  <c r="AC83" i="12"/>
  <c r="I83" i="12"/>
  <c r="F83" i="12"/>
  <c r="AC82" i="12"/>
  <c r="I82" i="12"/>
  <c r="F82" i="12"/>
  <c r="AC81" i="12"/>
  <c r="I81" i="12"/>
  <c r="F81" i="12"/>
  <c r="AC80" i="12"/>
  <c r="I80" i="12"/>
  <c r="F80" i="12"/>
  <c r="F90" i="12" s="1"/>
  <c r="D37" i="12" s="1"/>
  <c r="AC79" i="12"/>
  <c r="I79" i="12"/>
  <c r="F79" i="12"/>
  <c r="AC78" i="12"/>
  <c r="I78" i="12"/>
  <c r="F78" i="12"/>
  <c r="AA76" i="12"/>
  <c r="W76" i="12"/>
  <c r="U76" i="12"/>
  <c r="AB75" i="12"/>
  <c r="AB76" i="12" s="1"/>
  <c r="AA75" i="12"/>
  <c r="Z75" i="12"/>
  <c r="Z76" i="12" s="1"/>
  <c r="Y75" i="12"/>
  <c r="Y76" i="12" s="1"/>
  <c r="X75" i="12"/>
  <c r="X76" i="12" s="1"/>
  <c r="W75" i="12"/>
  <c r="V75" i="12"/>
  <c r="V76" i="12" s="1"/>
  <c r="U75" i="12"/>
  <c r="T75" i="12"/>
  <c r="T76" i="12" s="1"/>
  <c r="S75" i="12"/>
  <c r="S76" i="12" s="1"/>
  <c r="R75" i="12"/>
  <c r="R76" i="12" s="1"/>
  <c r="Q75" i="12"/>
  <c r="Q76" i="12" s="1"/>
  <c r="P75" i="12"/>
  <c r="P76" i="12" s="1"/>
  <c r="O75" i="12"/>
  <c r="O76" i="12" s="1"/>
  <c r="N75" i="12"/>
  <c r="N76" i="12" s="1"/>
  <c r="J75" i="12"/>
  <c r="G75" i="12"/>
  <c r="AC74" i="12"/>
  <c r="I74" i="12"/>
  <c r="F74" i="12"/>
  <c r="AC73" i="12"/>
  <c r="I73" i="12"/>
  <c r="F73" i="12"/>
  <c r="AC72" i="12"/>
  <c r="I72" i="12"/>
  <c r="F72" i="12"/>
  <c r="AC71" i="12"/>
  <c r="I71" i="12"/>
  <c r="F71" i="12"/>
  <c r="AC70" i="12"/>
  <c r="I70" i="12"/>
  <c r="F70" i="12"/>
  <c r="AC69" i="12"/>
  <c r="I69" i="12"/>
  <c r="F69" i="12"/>
  <c r="AC68" i="12"/>
  <c r="I68" i="12"/>
  <c r="F68" i="12"/>
  <c r="AC67" i="12"/>
  <c r="I67" i="12"/>
  <c r="F67" i="12"/>
  <c r="AC66" i="12"/>
  <c r="I66" i="12"/>
  <c r="F66" i="12"/>
  <c r="AC65" i="12"/>
  <c r="I65" i="12"/>
  <c r="F65" i="12"/>
  <c r="AC64" i="12"/>
  <c r="I64" i="12"/>
  <c r="F64" i="12"/>
  <c r="F75" i="12" s="1"/>
  <c r="D36" i="12" s="1"/>
  <c r="F36" i="12" s="1"/>
  <c r="AC63" i="12"/>
  <c r="AC75" i="12" s="1"/>
  <c r="AC76" i="12" s="1"/>
  <c r="E36" i="12" s="1"/>
  <c r="I63" i="12"/>
  <c r="F63" i="12"/>
  <c r="AB60" i="12"/>
  <c r="AB61" i="12" s="1"/>
  <c r="AA60" i="12"/>
  <c r="AA61" i="12" s="1"/>
  <c r="Z60" i="12"/>
  <c r="Z61" i="12" s="1"/>
  <c r="Y60" i="12"/>
  <c r="Y61" i="12" s="1"/>
  <c r="X60" i="12"/>
  <c r="X61" i="12" s="1"/>
  <c r="W60" i="12"/>
  <c r="W61" i="12" s="1"/>
  <c r="V60" i="12"/>
  <c r="V61" i="12" s="1"/>
  <c r="U60" i="12"/>
  <c r="U61" i="12" s="1"/>
  <c r="T60" i="12"/>
  <c r="T61" i="12" s="1"/>
  <c r="S60" i="12"/>
  <c r="S61" i="12" s="1"/>
  <c r="R60" i="12"/>
  <c r="R61" i="12" s="1"/>
  <c r="Q60" i="12"/>
  <c r="Q61" i="12" s="1"/>
  <c r="P60" i="12"/>
  <c r="P61" i="12" s="1"/>
  <c r="O60" i="12"/>
  <c r="O61" i="12" s="1"/>
  <c r="N60" i="12"/>
  <c r="N61" i="12" s="1"/>
  <c r="J60" i="12"/>
  <c r="G60" i="12"/>
  <c r="AC59" i="12"/>
  <c r="I59" i="12"/>
  <c r="F59" i="12"/>
  <c r="AC58" i="12"/>
  <c r="I58" i="12"/>
  <c r="F58" i="12"/>
  <c r="AC57" i="12"/>
  <c r="I57" i="12"/>
  <c r="F57" i="12"/>
  <c r="AC56" i="12"/>
  <c r="I56" i="12"/>
  <c r="F56" i="12"/>
  <c r="AC55" i="12"/>
  <c r="I55" i="12"/>
  <c r="F55" i="12"/>
  <c r="AC54" i="12"/>
  <c r="I54" i="12"/>
  <c r="F54" i="12"/>
  <c r="AC53" i="12"/>
  <c r="I53" i="12"/>
  <c r="F53" i="12"/>
  <c r="AC52" i="12"/>
  <c r="I52" i="12"/>
  <c r="F52" i="12"/>
  <c r="AC51" i="12"/>
  <c r="I51" i="12"/>
  <c r="F51" i="12"/>
  <c r="AC50" i="12"/>
  <c r="I50" i="12"/>
  <c r="F50" i="12"/>
  <c r="AC49" i="12"/>
  <c r="I49" i="12"/>
  <c r="F49" i="12"/>
  <c r="D49" i="12"/>
  <c r="AC48" i="12"/>
  <c r="M48" i="12"/>
  <c r="I48" i="12"/>
  <c r="F48" i="12"/>
  <c r="D48" i="12"/>
  <c r="C48" i="12"/>
  <c r="C35" i="12"/>
  <c r="C36" i="12" s="1"/>
  <c r="C37" i="12" s="1"/>
  <c r="C38" i="12" s="1"/>
  <c r="C39" i="12" s="1"/>
  <c r="C40" i="12" s="1"/>
  <c r="C41" i="12" s="1"/>
  <c r="AC14" i="12"/>
  <c r="AC13" i="12"/>
  <c r="AC12" i="12"/>
  <c r="AC11" i="12"/>
  <c r="AC10" i="12"/>
  <c r="AC9" i="12"/>
  <c r="AC8" i="12"/>
  <c r="AC7" i="12"/>
  <c r="AC6" i="12"/>
  <c r="R151" i="11"/>
  <c r="AB150" i="11"/>
  <c r="AB151" i="11" s="1"/>
  <c r="AA150" i="11"/>
  <c r="AA151" i="11" s="1"/>
  <c r="Z150" i="11"/>
  <c r="Z151" i="11" s="1"/>
  <c r="Y150" i="11"/>
  <c r="Y151" i="11" s="1"/>
  <c r="X150" i="11"/>
  <c r="X151" i="11" s="1"/>
  <c r="W150" i="11"/>
  <c r="W151" i="11" s="1"/>
  <c r="V150" i="11"/>
  <c r="V151" i="11" s="1"/>
  <c r="U150" i="11"/>
  <c r="U151" i="11" s="1"/>
  <c r="T150" i="11"/>
  <c r="T151" i="11" s="1"/>
  <c r="S150" i="11"/>
  <c r="S151" i="11" s="1"/>
  <c r="R150" i="11"/>
  <c r="Q150" i="11"/>
  <c r="Q151" i="11" s="1"/>
  <c r="P150" i="11"/>
  <c r="P151" i="11" s="1"/>
  <c r="O150" i="11"/>
  <c r="O151" i="11" s="1"/>
  <c r="N150" i="11"/>
  <c r="N151" i="11" s="1"/>
  <c r="J150" i="11"/>
  <c r="G150" i="11"/>
  <c r="AC149" i="11"/>
  <c r="I149" i="11"/>
  <c r="F149" i="11"/>
  <c r="AC148" i="11"/>
  <c r="I148" i="11"/>
  <c r="F148" i="11"/>
  <c r="AC147" i="11"/>
  <c r="I147" i="11"/>
  <c r="F147" i="11"/>
  <c r="AC146" i="11"/>
  <c r="I146" i="11"/>
  <c r="F146" i="11"/>
  <c r="AC145" i="11"/>
  <c r="I145" i="11"/>
  <c r="F145" i="11"/>
  <c r="AC144" i="11"/>
  <c r="I144" i="11"/>
  <c r="F144" i="11"/>
  <c r="AC143" i="11"/>
  <c r="I143" i="11"/>
  <c r="F143" i="11"/>
  <c r="AC142" i="11"/>
  <c r="I142" i="11"/>
  <c r="F142" i="11"/>
  <c r="AC141" i="11"/>
  <c r="I141" i="11"/>
  <c r="F141" i="11"/>
  <c r="AC140" i="11"/>
  <c r="I140" i="11"/>
  <c r="F140" i="11"/>
  <c r="AC139" i="11"/>
  <c r="I139" i="11"/>
  <c r="F139" i="11"/>
  <c r="AC138" i="11"/>
  <c r="I138" i="11"/>
  <c r="F138" i="11"/>
  <c r="X136" i="11"/>
  <c r="T136" i="11"/>
  <c r="P136" i="11"/>
  <c r="AB135" i="11"/>
  <c r="AB136" i="11" s="1"/>
  <c r="AA135" i="11"/>
  <c r="AA136" i="11" s="1"/>
  <c r="Z135" i="11"/>
  <c r="Z136" i="11" s="1"/>
  <c r="Y135" i="11"/>
  <c r="Y136" i="11" s="1"/>
  <c r="X135" i="11"/>
  <c r="W135" i="11"/>
  <c r="W136" i="11" s="1"/>
  <c r="V135" i="11"/>
  <c r="V136" i="11" s="1"/>
  <c r="U135" i="11"/>
  <c r="U136" i="11" s="1"/>
  <c r="T135" i="11"/>
  <c r="S135" i="11"/>
  <c r="S136" i="11" s="1"/>
  <c r="R135" i="11"/>
  <c r="R136" i="11" s="1"/>
  <c r="Q135" i="11"/>
  <c r="Q136" i="11" s="1"/>
  <c r="P135" i="11"/>
  <c r="O135" i="11"/>
  <c r="O136" i="11" s="1"/>
  <c r="N135" i="11"/>
  <c r="N136" i="11" s="1"/>
  <c r="J135" i="11"/>
  <c r="G135" i="11"/>
  <c r="AC134" i="11"/>
  <c r="I134" i="11"/>
  <c r="F134" i="11"/>
  <c r="AC133" i="11"/>
  <c r="I133" i="11"/>
  <c r="F133" i="11"/>
  <c r="AC132" i="11"/>
  <c r="I132" i="11"/>
  <c r="F132" i="11"/>
  <c r="AC131" i="11"/>
  <c r="I131" i="11"/>
  <c r="F131" i="11"/>
  <c r="AC130" i="11"/>
  <c r="I130" i="11"/>
  <c r="F130" i="11"/>
  <c r="AC129" i="11"/>
  <c r="I129" i="11"/>
  <c r="F129" i="11"/>
  <c r="AC128" i="11"/>
  <c r="I128" i="11"/>
  <c r="F128" i="11"/>
  <c r="AC127" i="11"/>
  <c r="I127" i="11"/>
  <c r="F127" i="11"/>
  <c r="AC126" i="11"/>
  <c r="I126" i="11"/>
  <c r="F126" i="11"/>
  <c r="AC125" i="11"/>
  <c r="I125" i="11"/>
  <c r="F125" i="11"/>
  <c r="AC124" i="11"/>
  <c r="I124" i="11"/>
  <c r="F124" i="11"/>
  <c r="AC123" i="11"/>
  <c r="I123" i="11"/>
  <c r="F123" i="11"/>
  <c r="Z121" i="11"/>
  <c r="N121" i="11"/>
  <c r="AB120" i="11"/>
  <c r="AB121" i="11" s="1"/>
  <c r="AA120" i="11"/>
  <c r="AA121" i="11" s="1"/>
  <c r="Z120" i="11"/>
  <c r="Y120" i="11"/>
  <c r="Y121" i="11" s="1"/>
  <c r="X120" i="11"/>
  <c r="X121" i="11" s="1"/>
  <c r="W120" i="11"/>
  <c r="W121" i="11" s="1"/>
  <c r="V120" i="11"/>
  <c r="V121" i="11" s="1"/>
  <c r="U120" i="11"/>
  <c r="U121" i="11" s="1"/>
  <c r="T120" i="11"/>
  <c r="T121" i="11" s="1"/>
  <c r="S120" i="11"/>
  <c r="S121" i="11" s="1"/>
  <c r="R120" i="11"/>
  <c r="R121" i="11" s="1"/>
  <c r="Q120" i="11"/>
  <c r="Q121" i="11" s="1"/>
  <c r="P120" i="11"/>
  <c r="P121" i="11" s="1"/>
  <c r="O120" i="11"/>
  <c r="O121" i="11" s="1"/>
  <c r="N120" i="11"/>
  <c r="J120" i="11"/>
  <c r="G120" i="11"/>
  <c r="AC119" i="11"/>
  <c r="I119" i="11"/>
  <c r="F119" i="11"/>
  <c r="AC118" i="11"/>
  <c r="I118" i="11"/>
  <c r="F118" i="11"/>
  <c r="AC117" i="11"/>
  <c r="I117" i="11"/>
  <c r="F117" i="11"/>
  <c r="AC116" i="11"/>
  <c r="I116" i="11"/>
  <c r="F116" i="11"/>
  <c r="AC115" i="11"/>
  <c r="I115" i="11"/>
  <c r="F115" i="11"/>
  <c r="AC114" i="11"/>
  <c r="I114" i="11"/>
  <c r="F114" i="11"/>
  <c r="AC113" i="11"/>
  <c r="I113" i="11"/>
  <c r="F113" i="11"/>
  <c r="AC112" i="11"/>
  <c r="I112" i="11"/>
  <c r="F112" i="11"/>
  <c r="AC111" i="11"/>
  <c r="I111" i="11"/>
  <c r="F111" i="11"/>
  <c r="AC110" i="11"/>
  <c r="I110" i="11"/>
  <c r="F110" i="11"/>
  <c r="AC109" i="11"/>
  <c r="I109" i="11"/>
  <c r="F109" i="11"/>
  <c r="AC108" i="11"/>
  <c r="I108" i="11"/>
  <c r="F108" i="11"/>
  <c r="T106" i="11"/>
  <c r="AB105" i="11"/>
  <c r="AB106" i="11" s="1"/>
  <c r="AA105" i="11"/>
  <c r="AA106" i="11" s="1"/>
  <c r="Z105" i="11"/>
  <c r="Z106" i="11" s="1"/>
  <c r="Y105" i="11"/>
  <c r="Y106" i="11" s="1"/>
  <c r="X105" i="11"/>
  <c r="X106" i="11" s="1"/>
  <c r="W105" i="11"/>
  <c r="W106" i="11" s="1"/>
  <c r="V105" i="11"/>
  <c r="V106" i="11" s="1"/>
  <c r="U105" i="11"/>
  <c r="U106" i="11" s="1"/>
  <c r="T105" i="11"/>
  <c r="S105" i="11"/>
  <c r="S106" i="11" s="1"/>
  <c r="R105" i="11"/>
  <c r="R106" i="11" s="1"/>
  <c r="Q105" i="11"/>
  <c r="Q106" i="11" s="1"/>
  <c r="P105" i="11"/>
  <c r="P106" i="11" s="1"/>
  <c r="O105" i="11"/>
  <c r="O106" i="11" s="1"/>
  <c r="N105" i="11"/>
  <c r="N106" i="11" s="1"/>
  <c r="J105" i="11"/>
  <c r="G105" i="11"/>
  <c r="AC104" i="11"/>
  <c r="I104" i="11"/>
  <c r="F104" i="11"/>
  <c r="AC103" i="11"/>
  <c r="I103" i="11"/>
  <c r="F103" i="11"/>
  <c r="AC102" i="11"/>
  <c r="I102" i="11"/>
  <c r="F102" i="11"/>
  <c r="AC101" i="11"/>
  <c r="I101" i="11"/>
  <c r="F101" i="11"/>
  <c r="AC100" i="11"/>
  <c r="I100" i="11"/>
  <c r="F100" i="11"/>
  <c r="AC99" i="11"/>
  <c r="I99" i="11"/>
  <c r="F99" i="11"/>
  <c r="AC98" i="11"/>
  <c r="I98" i="11"/>
  <c r="F98" i="11"/>
  <c r="AC97" i="11"/>
  <c r="I97" i="11"/>
  <c r="F97" i="11"/>
  <c r="AC96" i="11"/>
  <c r="I96" i="11"/>
  <c r="F96" i="11"/>
  <c r="AC95" i="11"/>
  <c r="I95" i="11"/>
  <c r="F95" i="11"/>
  <c r="AC94" i="11"/>
  <c r="AC105" i="11" s="1"/>
  <c r="AC106" i="11" s="1"/>
  <c r="E38" i="11" s="1"/>
  <c r="I94" i="11"/>
  <c r="F94" i="11"/>
  <c r="AC93" i="11"/>
  <c r="I93" i="11"/>
  <c r="F93" i="11"/>
  <c r="Z91" i="11"/>
  <c r="AB90" i="11"/>
  <c r="AB91" i="11" s="1"/>
  <c r="AA90" i="11"/>
  <c r="AA91" i="11" s="1"/>
  <c r="Z90" i="11"/>
  <c r="Y90" i="11"/>
  <c r="Y91" i="11" s="1"/>
  <c r="X90" i="11"/>
  <c r="X91" i="11" s="1"/>
  <c r="W90" i="11"/>
  <c r="W91" i="11" s="1"/>
  <c r="V90" i="11"/>
  <c r="V91" i="11" s="1"/>
  <c r="U90" i="11"/>
  <c r="U91" i="11" s="1"/>
  <c r="T90" i="11"/>
  <c r="T91" i="11" s="1"/>
  <c r="S90" i="11"/>
  <c r="S91" i="11" s="1"/>
  <c r="R90" i="11"/>
  <c r="R91" i="11" s="1"/>
  <c r="Q90" i="11"/>
  <c r="Q91" i="11" s="1"/>
  <c r="P90" i="11"/>
  <c r="P91" i="11" s="1"/>
  <c r="O90" i="11"/>
  <c r="O91" i="11" s="1"/>
  <c r="N90" i="11"/>
  <c r="N91" i="11" s="1"/>
  <c r="J90" i="11"/>
  <c r="G90" i="11"/>
  <c r="AC89" i="11"/>
  <c r="I89" i="11"/>
  <c r="F89" i="11"/>
  <c r="AC88" i="11"/>
  <c r="I88" i="11"/>
  <c r="F88" i="11"/>
  <c r="AC87" i="11"/>
  <c r="I87" i="11"/>
  <c r="F87" i="11"/>
  <c r="AC86" i="11"/>
  <c r="I86" i="11"/>
  <c r="F86" i="11"/>
  <c r="AC85" i="11"/>
  <c r="I85" i="11"/>
  <c r="F85" i="11"/>
  <c r="AC84" i="11"/>
  <c r="I84" i="11"/>
  <c r="F84" i="11"/>
  <c r="AC83" i="11"/>
  <c r="I83" i="11"/>
  <c r="F83" i="11"/>
  <c r="AC82" i="11"/>
  <c r="I82" i="11"/>
  <c r="F82" i="11"/>
  <c r="AC81" i="11"/>
  <c r="I81" i="11"/>
  <c r="F81" i="11"/>
  <c r="AC80" i="11"/>
  <c r="I80" i="11"/>
  <c r="F80" i="11"/>
  <c r="AC79" i="11"/>
  <c r="I79" i="11"/>
  <c r="F79" i="11"/>
  <c r="F90" i="11" s="1"/>
  <c r="D37" i="11" s="1"/>
  <c r="AC78" i="11"/>
  <c r="I78" i="11"/>
  <c r="F78" i="11"/>
  <c r="AB75" i="11"/>
  <c r="AB76" i="11" s="1"/>
  <c r="AA75" i="11"/>
  <c r="AA76" i="11" s="1"/>
  <c r="Z75" i="11"/>
  <c r="Z76" i="11" s="1"/>
  <c r="Y75" i="11"/>
  <c r="Y76" i="11" s="1"/>
  <c r="X75" i="11"/>
  <c r="X76" i="11" s="1"/>
  <c r="W75" i="11"/>
  <c r="W76" i="11" s="1"/>
  <c r="V75" i="11"/>
  <c r="V76" i="11" s="1"/>
  <c r="U75" i="11"/>
  <c r="U76" i="11" s="1"/>
  <c r="T75" i="11"/>
  <c r="T76" i="11" s="1"/>
  <c r="S75" i="11"/>
  <c r="S76" i="11" s="1"/>
  <c r="R75" i="11"/>
  <c r="R76" i="11" s="1"/>
  <c r="Q75" i="11"/>
  <c r="Q76" i="11" s="1"/>
  <c r="P75" i="11"/>
  <c r="P76" i="11" s="1"/>
  <c r="O75" i="11"/>
  <c r="O76" i="11" s="1"/>
  <c r="N75" i="11"/>
  <c r="N76" i="11" s="1"/>
  <c r="J75" i="11"/>
  <c r="G75" i="11"/>
  <c r="AC74" i="11"/>
  <c r="I74" i="11"/>
  <c r="F74" i="11"/>
  <c r="AC73" i="11"/>
  <c r="I73" i="11"/>
  <c r="F73" i="11"/>
  <c r="AC72" i="11"/>
  <c r="I72" i="11"/>
  <c r="F72" i="11"/>
  <c r="AC71" i="11"/>
  <c r="I71" i="11"/>
  <c r="F71" i="11"/>
  <c r="AC70" i="11"/>
  <c r="I70" i="11"/>
  <c r="F70" i="11"/>
  <c r="AC69" i="11"/>
  <c r="I69" i="11"/>
  <c r="F69" i="11"/>
  <c r="AC68" i="11"/>
  <c r="I68" i="11"/>
  <c r="F68" i="11"/>
  <c r="AC67" i="11"/>
  <c r="I67" i="11"/>
  <c r="F67" i="11"/>
  <c r="AC66" i="11"/>
  <c r="I66" i="11"/>
  <c r="F66" i="11"/>
  <c r="AC65" i="11"/>
  <c r="I65" i="11"/>
  <c r="F65" i="11"/>
  <c r="AC64" i="11"/>
  <c r="I64" i="11"/>
  <c r="F64" i="11"/>
  <c r="AC63" i="11"/>
  <c r="I63" i="11"/>
  <c r="F63" i="11"/>
  <c r="AB60" i="11"/>
  <c r="AB61" i="11" s="1"/>
  <c r="AA60" i="11"/>
  <c r="AA61" i="11" s="1"/>
  <c r="Z60" i="11"/>
  <c r="Z61" i="11" s="1"/>
  <c r="Y60" i="11"/>
  <c r="Y61" i="11" s="1"/>
  <c r="X60" i="11"/>
  <c r="X61" i="11" s="1"/>
  <c r="W60" i="11"/>
  <c r="W61" i="11" s="1"/>
  <c r="V60" i="11"/>
  <c r="V61" i="11" s="1"/>
  <c r="U60" i="11"/>
  <c r="U61" i="11" s="1"/>
  <c r="T60" i="11"/>
  <c r="T61" i="11" s="1"/>
  <c r="S60" i="11"/>
  <c r="S61" i="11" s="1"/>
  <c r="R60" i="11"/>
  <c r="R61" i="11" s="1"/>
  <c r="Q60" i="11"/>
  <c r="Q61" i="11" s="1"/>
  <c r="P60" i="11"/>
  <c r="P61" i="11" s="1"/>
  <c r="O60" i="11"/>
  <c r="O61" i="11" s="1"/>
  <c r="N60" i="11"/>
  <c r="N61" i="11" s="1"/>
  <c r="J60" i="11"/>
  <c r="G60" i="11"/>
  <c r="AC59" i="11"/>
  <c r="I59" i="11"/>
  <c r="F59" i="11"/>
  <c r="AC58" i="11"/>
  <c r="I58" i="11"/>
  <c r="F58" i="11"/>
  <c r="AC57" i="11"/>
  <c r="I57" i="11"/>
  <c r="F57" i="11"/>
  <c r="AC56" i="11"/>
  <c r="I56" i="11"/>
  <c r="F56" i="11"/>
  <c r="AC55" i="11"/>
  <c r="I55" i="11"/>
  <c r="F55" i="11"/>
  <c r="AC54" i="11"/>
  <c r="I54" i="11"/>
  <c r="F54" i="11"/>
  <c r="AC53" i="11"/>
  <c r="I53" i="11"/>
  <c r="F53" i="11"/>
  <c r="AC52" i="11"/>
  <c r="I52" i="11"/>
  <c r="F52" i="11"/>
  <c r="AC51" i="11"/>
  <c r="I51" i="11"/>
  <c r="F51" i="11"/>
  <c r="AC50" i="11"/>
  <c r="I50" i="11"/>
  <c r="F50" i="11"/>
  <c r="AC49" i="11"/>
  <c r="I49" i="11"/>
  <c r="F49" i="11"/>
  <c r="AC48" i="11"/>
  <c r="I48" i="11"/>
  <c r="F48" i="11"/>
  <c r="D48" i="11"/>
  <c r="D49" i="11" s="1"/>
  <c r="C35" i="11"/>
  <c r="C36" i="11" s="1"/>
  <c r="C37" i="11" s="1"/>
  <c r="C38" i="11" s="1"/>
  <c r="C39" i="11" s="1"/>
  <c r="C40" i="11" s="1"/>
  <c r="C41" i="11" s="1"/>
  <c r="AC14" i="11"/>
  <c r="AC13" i="11"/>
  <c r="AC12" i="11"/>
  <c r="AC11" i="11"/>
  <c r="AC10" i="11"/>
  <c r="AC9" i="11"/>
  <c r="AC8" i="11"/>
  <c r="AC7" i="11"/>
  <c r="AC6" i="11"/>
  <c r="Y151" i="10"/>
  <c r="W151" i="10"/>
  <c r="Q151" i="10"/>
  <c r="O151" i="10"/>
  <c r="AB150" i="10"/>
  <c r="AB151" i="10" s="1"/>
  <c r="AA150" i="10"/>
  <c r="AA151" i="10" s="1"/>
  <c r="Z150" i="10"/>
  <c r="Z151" i="10" s="1"/>
  <c r="Y150" i="10"/>
  <c r="X150" i="10"/>
  <c r="X151" i="10" s="1"/>
  <c r="W150" i="10"/>
  <c r="V150" i="10"/>
  <c r="V151" i="10" s="1"/>
  <c r="U150" i="10"/>
  <c r="U151" i="10" s="1"/>
  <c r="T150" i="10"/>
  <c r="T151" i="10" s="1"/>
  <c r="S150" i="10"/>
  <c r="S151" i="10" s="1"/>
  <c r="R150" i="10"/>
  <c r="R151" i="10" s="1"/>
  <c r="Q150" i="10"/>
  <c r="P150" i="10"/>
  <c r="P151" i="10" s="1"/>
  <c r="O150" i="10"/>
  <c r="N150" i="10"/>
  <c r="N151" i="10" s="1"/>
  <c r="J150" i="10"/>
  <c r="G150" i="10"/>
  <c r="AC149" i="10"/>
  <c r="I149" i="10"/>
  <c r="F149" i="10"/>
  <c r="AC148" i="10"/>
  <c r="I148" i="10"/>
  <c r="F148" i="10"/>
  <c r="AC147" i="10"/>
  <c r="I147" i="10"/>
  <c r="F147" i="10"/>
  <c r="AC146" i="10"/>
  <c r="I146" i="10"/>
  <c r="F146" i="10"/>
  <c r="AC145" i="10"/>
  <c r="I145" i="10"/>
  <c r="F145" i="10"/>
  <c r="AC144" i="10"/>
  <c r="I144" i="10"/>
  <c r="F144" i="10"/>
  <c r="AC143" i="10"/>
  <c r="I143" i="10"/>
  <c r="F143" i="10"/>
  <c r="AC142" i="10"/>
  <c r="I142" i="10"/>
  <c r="F142" i="10"/>
  <c r="AC141" i="10"/>
  <c r="I141" i="10"/>
  <c r="F141" i="10"/>
  <c r="AC140" i="10"/>
  <c r="I140" i="10"/>
  <c r="F140" i="10"/>
  <c r="AC139" i="10"/>
  <c r="I139" i="10"/>
  <c r="F139" i="10"/>
  <c r="AC138" i="10"/>
  <c r="I138" i="10"/>
  <c r="F138" i="10"/>
  <c r="AB135" i="10"/>
  <c r="AB136" i="10" s="1"/>
  <c r="AA135" i="10"/>
  <c r="AA136" i="10" s="1"/>
  <c r="Z135" i="10"/>
  <c r="Z136" i="10" s="1"/>
  <c r="Y135" i="10"/>
  <c r="Y136" i="10" s="1"/>
  <c r="X135" i="10"/>
  <c r="X136" i="10" s="1"/>
  <c r="W135" i="10"/>
  <c r="W136" i="10" s="1"/>
  <c r="V135" i="10"/>
  <c r="V136" i="10" s="1"/>
  <c r="U135" i="10"/>
  <c r="U136" i="10" s="1"/>
  <c r="T135" i="10"/>
  <c r="T136" i="10" s="1"/>
  <c r="S135" i="10"/>
  <c r="S136" i="10" s="1"/>
  <c r="R135" i="10"/>
  <c r="R136" i="10" s="1"/>
  <c r="Q135" i="10"/>
  <c r="Q136" i="10" s="1"/>
  <c r="P135" i="10"/>
  <c r="P136" i="10" s="1"/>
  <c r="O135" i="10"/>
  <c r="O136" i="10" s="1"/>
  <c r="N135" i="10"/>
  <c r="N136" i="10" s="1"/>
  <c r="J135" i="10"/>
  <c r="G135" i="10"/>
  <c r="AC134" i="10"/>
  <c r="I134" i="10"/>
  <c r="F134" i="10"/>
  <c r="AC133" i="10"/>
  <c r="I133" i="10"/>
  <c r="F133" i="10"/>
  <c r="AC132" i="10"/>
  <c r="I132" i="10"/>
  <c r="F132" i="10"/>
  <c r="AC131" i="10"/>
  <c r="I131" i="10"/>
  <c r="F131" i="10"/>
  <c r="AC130" i="10"/>
  <c r="I130" i="10"/>
  <c r="F130" i="10"/>
  <c r="AC129" i="10"/>
  <c r="I129" i="10"/>
  <c r="F129" i="10"/>
  <c r="AC128" i="10"/>
  <c r="I128" i="10"/>
  <c r="F128" i="10"/>
  <c r="AC127" i="10"/>
  <c r="I127" i="10"/>
  <c r="F127" i="10"/>
  <c r="AC126" i="10"/>
  <c r="I126" i="10"/>
  <c r="F126" i="10"/>
  <c r="AC125" i="10"/>
  <c r="I125" i="10"/>
  <c r="F125" i="10"/>
  <c r="AC124" i="10"/>
  <c r="I124" i="10"/>
  <c r="F124" i="10"/>
  <c r="AC123" i="10"/>
  <c r="I123" i="10"/>
  <c r="F123" i="10"/>
  <c r="O121" i="10"/>
  <c r="AB120" i="10"/>
  <c r="AB121" i="10" s="1"/>
  <c r="AA120" i="10"/>
  <c r="AA121" i="10" s="1"/>
  <c r="Z120" i="10"/>
  <c r="Z121" i="10" s="1"/>
  <c r="Y120" i="10"/>
  <c r="Y121" i="10" s="1"/>
  <c r="X120" i="10"/>
  <c r="X121" i="10" s="1"/>
  <c r="W120" i="10"/>
  <c r="W121" i="10" s="1"/>
  <c r="V120" i="10"/>
  <c r="V121" i="10" s="1"/>
  <c r="U120" i="10"/>
  <c r="U121" i="10" s="1"/>
  <c r="T120" i="10"/>
  <c r="T121" i="10" s="1"/>
  <c r="S120" i="10"/>
  <c r="S121" i="10" s="1"/>
  <c r="R120" i="10"/>
  <c r="R121" i="10" s="1"/>
  <c r="Q120" i="10"/>
  <c r="Q121" i="10" s="1"/>
  <c r="P120" i="10"/>
  <c r="P121" i="10" s="1"/>
  <c r="O120" i="10"/>
  <c r="N120" i="10"/>
  <c r="N121" i="10" s="1"/>
  <c r="J120" i="10"/>
  <c r="G120" i="10"/>
  <c r="AC119" i="10"/>
  <c r="I119" i="10"/>
  <c r="F119" i="10"/>
  <c r="AC118" i="10"/>
  <c r="I118" i="10"/>
  <c r="F118" i="10"/>
  <c r="AC117" i="10"/>
  <c r="I117" i="10"/>
  <c r="F117" i="10"/>
  <c r="AC116" i="10"/>
  <c r="I116" i="10"/>
  <c r="F116" i="10"/>
  <c r="AC115" i="10"/>
  <c r="I115" i="10"/>
  <c r="F115" i="10"/>
  <c r="AC114" i="10"/>
  <c r="I114" i="10"/>
  <c r="F114" i="10"/>
  <c r="AC113" i="10"/>
  <c r="I113" i="10"/>
  <c r="F113" i="10"/>
  <c r="AC112" i="10"/>
  <c r="I112" i="10"/>
  <c r="F112" i="10"/>
  <c r="AC111" i="10"/>
  <c r="I111" i="10"/>
  <c r="F111" i="10"/>
  <c r="AC110" i="10"/>
  <c r="I110" i="10"/>
  <c r="F110" i="10"/>
  <c r="AC109" i="10"/>
  <c r="I109" i="10"/>
  <c r="F109" i="10"/>
  <c r="AC108" i="10"/>
  <c r="I108" i="10"/>
  <c r="F108" i="10"/>
  <c r="AB105" i="10"/>
  <c r="AB106" i="10" s="1"/>
  <c r="AA105" i="10"/>
  <c r="AA106" i="10" s="1"/>
  <c r="Z105" i="10"/>
  <c r="Z106" i="10" s="1"/>
  <c r="Y105" i="10"/>
  <c r="Y106" i="10" s="1"/>
  <c r="X105" i="10"/>
  <c r="X106" i="10" s="1"/>
  <c r="W105" i="10"/>
  <c r="W106" i="10" s="1"/>
  <c r="V105" i="10"/>
  <c r="V106" i="10" s="1"/>
  <c r="U105" i="10"/>
  <c r="U106" i="10" s="1"/>
  <c r="T105" i="10"/>
  <c r="T106" i="10" s="1"/>
  <c r="S105" i="10"/>
  <c r="S106" i="10" s="1"/>
  <c r="R105" i="10"/>
  <c r="R106" i="10" s="1"/>
  <c r="Q105" i="10"/>
  <c r="Q106" i="10" s="1"/>
  <c r="P105" i="10"/>
  <c r="P106" i="10" s="1"/>
  <c r="O105" i="10"/>
  <c r="O106" i="10" s="1"/>
  <c r="N105" i="10"/>
  <c r="N106" i="10" s="1"/>
  <c r="J105" i="10"/>
  <c r="G105" i="10"/>
  <c r="AC104" i="10"/>
  <c r="I104" i="10"/>
  <c r="F104" i="10"/>
  <c r="AC103" i="10"/>
  <c r="I103" i="10"/>
  <c r="F103" i="10"/>
  <c r="AC102" i="10"/>
  <c r="I102" i="10"/>
  <c r="F102" i="10"/>
  <c r="AC101" i="10"/>
  <c r="I101" i="10"/>
  <c r="F101" i="10"/>
  <c r="AC100" i="10"/>
  <c r="I100" i="10"/>
  <c r="F100" i="10"/>
  <c r="AC99" i="10"/>
  <c r="I99" i="10"/>
  <c r="F99" i="10"/>
  <c r="AC98" i="10"/>
  <c r="I98" i="10"/>
  <c r="F98" i="10"/>
  <c r="AC97" i="10"/>
  <c r="I97" i="10"/>
  <c r="F97" i="10"/>
  <c r="AC96" i="10"/>
  <c r="I96" i="10"/>
  <c r="F96" i="10"/>
  <c r="AC95" i="10"/>
  <c r="I95" i="10"/>
  <c r="F95" i="10"/>
  <c r="AC94" i="10"/>
  <c r="I94" i="10"/>
  <c r="F94" i="10"/>
  <c r="AC93" i="10"/>
  <c r="AC105" i="10" s="1"/>
  <c r="AC106" i="10" s="1"/>
  <c r="E38" i="10" s="1"/>
  <c r="I93" i="10"/>
  <c r="F93" i="10"/>
  <c r="AA91" i="10"/>
  <c r="AB90" i="10"/>
  <c r="AB91" i="10" s="1"/>
  <c r="AA90" i="10"/>
  <c r="Z90" i="10"/>
  <c r="Z91" i="10" s="1"/>
  <c r="Y90" i="10"/>
  <c r="Y91" i="10" s="1"/>
  <c r="X90" i="10"/>
  <c r="X91" i="10" s="1"/>
  <c r="W90" i="10"/>
  <c r="W91" i="10" s="1"/>
  <c r="V90" i="10"/>
  <c r="V91" i="10" s="1"/>
  <c r="U90" i="10"/>
  <c r="U91" i="10" s="1"/>
  <c r="T90" i="10"/>
  <c r="T91" i="10" s="1"/>
  <c r="S90" i="10"/>
  <c r="S91" i="10" s="1"/>
  <c r="R90" i="10"/>
  <c r="R91" i="10" s="1"/>
  <c r="Q90" i="10"/>
  <c r="Q91" i="10" s="1"/>
  <c r="P90" i="10"/>
  <c r="P91" i="10" s="1"/>
  <c r="O90" i="10"/>
  <c r="O91" i="10" s="1"/>
  <c r="N90" i="10"/>
  <c r="N91" i="10" s="1"/>
  <c r="J90" i="10"/>
  <c r="G90" i="10"/>
  <c r="AC89" i="10"/>
  <c r="I89" i="10"/>
  <c r="F89" i="10"/>
  <c r="AC88" i="10"/>
  <c r="I88" i="10"/>
  <c r="F88" i="10"/>
  <c r="AC87" i="10"/>
  <c r="I87" i="10"/>
  <c r="F87" i="10"/>
  <c r="AC86" i="10"/>
  <c r="I86" i="10"/>
  <c r="F86" i="10"/>
  <c r="AC85" i="10"/>
  <c r="I85" i="10"/>
  <c r="F85" i="10"/>
  <c r="AC84" i="10"/>
  <c r="I84" i="10"/>
  <c r="F84" i="10"/>
  <c r="AC83" i="10"/>
  <c r="I83" i="10"/>
  <c r="F83" i="10"/>
  <c r="AC82" i="10"/>
  <c r="I82" i="10"/>
  <c r="F82" i="10"/>
  <c r="AC81" i="10"/>
  <c r="I81" i="10"/>
  <c r="F81" i="10"/>
  <c r="AC80" i="10"/>
  <c r="I80" i="10"/>
  <c r="F80" i="10"/>
  <c r="AC79" i="10"/>
  <c r="I79" i="10"/>
  <c r="F79" i="10"/>
  <c r="AC78" i="10"/>
  <c r="I78" i="10"/>
  <c r="F78" i="10"/>
  <c r="AB75" i="10"/>
  <c r="AB76" i="10" s="1"/>
  <c r="AA75" i="10"/>
  <c r="AA76" i="10" s="1"/>
  <c r="Z75" i="10"/>
  <c r="Z76" i="10" s="1"/>
  <c r="Y75" i="10"/>
  <c r="Y76" i="10" s="1"/>
  <c r="X75" i="10"/>
  <c r="X76" i="10" s="1"/>
  <c r="W75" i="10"/>
  <c r="W76" i="10" s="1"/>
  <c r="V75" i="10"/>
  <c r="V76" i="10" s="1"/>
  <c r="U75" i="10"/>
  <c r="U76" i="10" s="1"/>
  <c r="T75" i="10"/>
  <c r="T76" i="10" s="1"/>
  <c r="S75" i="10"/>
  <c r="S76" i="10" s="1"/>
  <c r="R75" i="10"/>
  <c r="R76" i="10" s="1"/>
  <c r="Q75" i="10"/>
  <c r="Q76" i="10" s="1"/>
  <c r="P75" i="10"/>
  <c r="P76" i="10" s="1"/>
  <c r="O75" i="10"/>
  <c r="O76" i="10" s="1"/>
  <c r="N75" i="10"/>
  <c r="N76" i="10" s="1"/>
  <c r="J75" i="10"/>
  <c r="G75" i="10"/>
  <c r="AC74" i="10"/>
  <c r="I74" i="10"/>
  <c r="F74" i="10"/>
  <c r="AC73" i="10"/>
  <c r="I73" i="10"/>
  <c r="F73" i="10"/>
  <c r="AC72" i="10"/>
  <c r="I72" i="10"/>
  <c r="F72" i="10"/>
  <c r="AC71" i="10"/>
  <c r="I71" i="10"/>
  <c r="F71" i="10"/>
  <c r="AC70" i="10"/>
  <c r="I70" i="10"/>
  <c r="F70" i="10"/>
  <c r="AC69" i="10"/>
  <c r="I69" i="10"/>
  <c r="F69" i="10"/>
  <c r="AC68" i="10"/>
  <c r="I68" i="10"/>
  <c r="F68" i="10"/>
  <c r="AC67" i="10"/>
  <c r="I67" i="10"/>
  <c r="F67" i="10"/>
  <c r="AC66" i="10"/>
  <c r="I66" i="10"/>
  <c r="F66" i="10"/>
  <c r="AC65" i="10"/>
  <c r="I65" i="10"/>
  <c r="F65" i="10"/>
  <c r="AC64" i="10"/>
  <c r="I64" i="10"/>
  <c r="F64" i="10"/>
  <c r="AC63" i="10"/>
  <c r="I63" i="10"/>
  <c r="F63" i="10"/>
  <c r="AA61" i="10"/>
  <c r="AB60" i="10"/>
  <c r="AB61" i="10" s="1"/>
  <c r="AA60" i="10"/>
  <c r="Z60" i="10"/>
  <c r="Z61" i="10" s="1"/>
  <c r="Y60" i="10"/>
  <c r="Y61" i="10" s="1"/>
  <c r="X60" i="10"/>
  <c r="X61" i="10" s="1"/>
  <c r="W60" i="10"/>
  <c r="W61" i="10" s="1"/>
  <c r="V60" i="10"/>
  <c r="V61" i="10" s="1"/>
  <c r="U60" i="10"/>
  <c r="U61" i="10" s="1"/>
  <c r="T60" i="10"/>
  <c r="T61" i="10" s="1"/>
  <c r="S60" i="10"/>
  <c r="S61" i="10" s="1"/>
  <c r="R60" i="10"/>
  <c r="R61" i="10" s="1"/>
  <c r="Q60" i="10"/>
  <c r="Q61" i="10" s="1"/>
  <c r="P60" i="10"/>
  <c r="P61" i="10" s="1"/>
  <c r="O60" i="10"/>
  <c r="O61" i="10" s="1"/>
  <c r="N60" i="10"/>
  <c r="N61" i="10" s="1"/>
  <c r="J60" i="10"/>
  <c r="G60" i="10"/>
  <c r="AC59" i="10"/>
  <c r="I59" i="10"/>
  <c r="F59" i="10"/>
  <c r="AC58" i="10"/>
  <c r="I58" i="10"/>
  <c r="F58" i="10"/>
  <c r="AC57" i="10"/>
  <c r="I57" i="10"/>
  <c r="F57" i="10"/>
  <c r="AC56" i="10"/>
  <c r="I56" i="10"/>
  <c r="F56" i="10"/>
  <c r="AC55" i="10"/>
  <c r="I55" i="10"/>
  <c r="F55" i="10"/>
  <c r="AC54" i="10"/>
  <c r="I54" i="10"/>
  <c r="F54" i="10"/>
  <c r="AC53" i="10"/>
  <c r="I53" i="10"/>
  <c r="F53" i="10"/>
  <c r="AC52" i="10"/>
  <c r="I52" i="10"/>
  <c r="F52" i="10"/>
  <c r="AC51" i="10"/>
  <c r="I51" i="10"/>
  <c r="I60" i="10" s="1"/>
  <c r="F51" i="10"/>
  <c r="AC50" i="10"/>
  <c r="I50" i="10"/>
  <c r="F50" i="10"/>
  <c r="AC49" i="10"/>
  <c r="I49" i="10"/>
  <c r="F49" i="10"/>
  <c r="D49" i="10"/>
  <c r="AC48" i="10"/>
  <c r="M48" i="10"/>
  <c r="I48" i="10"/>
  <c r="F48" i="10"/>
  <c r="D48" i="10"/>
  <c r="C48" i="10"/>
  <c r="C35" i="10"/>
  <c r="C36" i="10" s="1"/>
  <c r="C37" i="10" s="1"/>
  <c r="C38" i="10" s="1"/>
  <c r="C39" i="10" s="1"/>
  <c r="C40" i="10" s="1"/>
  <c r="C41" i="10" s="1"/>
  <c r="AC14" i="10"/>
  <c r="AC13" i="10"/>
  <c r="AC12" i="10"/>
  <c r="AC11" i="10"/>
  <c r="AC10" i="10"/>
  <c r="AC9" i="10"/>
  <c r="AC8" i="10"/>
  <c r="AC7" i="10"/>
  <c r="AC6" i="10"/>
  <c r="AB150" i="9"/>
  <c r="AB151" i="9" s="1"/>
  <c r="AA150" i="9"/>
  <c r="AA151" i="9" s="1"/>
  <c r="Z150" i="9"/>
  <c r="Z151" i="9" s="1"/>
  <c r="Y150" i="9"/>
  <c r="Y151" i="9" s="1"/>
  <c r="X150" i="9"/>
  <c r="X151" i="9" s="1"/>
  <c r="W150" i="9"/>
  <c r="W151" i="9" s="1"/>
  <c r="V150" i="9"/>
  <c r="V151" i="9" s="1"/>
  <c r="U150" i="9"/>
  <c r="U151" i="9" s="1"/>
  <c r="T150" i="9"/>
  <c r="T151" i="9" s="1"/>
  <c r="S150" i="9"/>
  <c r="S151" i="9" s="1"/>
  <c r="R150" i="9"/>
  <c r="R151" i="9" s="1"/>
  <c r="Q150" i="9"/>
  <c r="Q151" i="9" s="1"/>
  <c r="P150" i="9"/>
  <c r="P151" i="9" s="1"/>
  <c r="O150" i="9"/>
  <c r="O151" i="9" s="1"/>
  <c r="N150" i="9"/>
  <c r="N151" i="9" s="1"/>
  <c r="J150" i="9"/>
  <c r="G150" i="9"/>
  <c r="AC149" i="9"/>
  <c r="I149" i="9"/>
  <c r="F149" i="9"/>
  <c r="AC148" i="9"/>
  <c r="I148" i="9"/>
  <c r="F148" i="9"/>
  <c r="AC147" i="9"/>
  <c r="I147" i="9"/>
  <c r="F147" i="9"/>
  <c r="AC146" i="9"/>
  <c r="I146" i="9"/>
  <c r="F146" i="9"/>
  <c r="AC145" i="9"/>
  <c r="I145" i="9"/>
  <c r="F145" i="9"/>
  <c r="AC144" i="9"/>
  <c r="I144" i="9"/>
  <c r="F144" i="9"/>
  <c r="AC143" i="9"/>
  <c r="I143" i="9"/>
  <c r="F143" i="9"/>
  <c r="AC142" i="9"/>
  <c r="I142" i="9"/>
  <c r="F142" i="9"/>
  <c r="AC141" i="9"/>
  <c r="I141" i="9"/>
  <c r="F141" i="9"/>
  <c r="AC140" i="9"/>
  <c r="I140" i="9"/>
  <c r="F140" i="9"/>
  <c r="AC139" i="9"/>
  <c r="I139" i="9"/>
  <c r="F139" i="9"/>
  <c r="AC138" i="9"/>
  <c r="I138" i="9"/>
  <c r="I150" i="9" s="1"/>
  <c r="F138" i="9"/>
  <c r="S136" i="9"/>
  <c r="Q136" i="9"/>
  <c r="AB135" i="9"/>
  <c r="AB136" i="9" s="1"/>
  <c r="AA135" i="9"/>
  <c r="AA136" i="9" s="1"/>
  <c r="Z135" i="9"/>
  <c r="Z136" i="9" s="1"/>
  <c r="Y135" i="9"/>
  <c r="Y136" i="9" s="1"/>
  <c r="X135" i="9"/>
  <c r="X136" i="9" s="1"/>
  <c r="W135" i="9"/>
  <c r="W136" i="9" s="1"/>
  <c r="V135" i="9"/>
  <c r="V136" i="9" s="1"/>
  <c r="U135" i="9"/>
  <c r="U136" i="9" s="1"/>
  <c r="T135" i="9"/>
  <c r="T136" i="9" s="1"/>
  <c r="S135" i="9"/>
  <c r="R135" i="9"/>
  <c r="R136" i="9" s="1"/>
  <c r="Q135" i="9"/>
  <c r="P135" i="9"/>
  <c r="P136" i="9" s="1"/>
  <c r="O135" i="9"/>
  <c r="O136" i="9" s="1"/>
  <c r="N135" i="9"/>
  <c r="N136" i="9" s="1"/>
  <c r="J135" i="9"/>
  <c r="G135" i="9"/>
  <c r="AC134" i="9"/>
  <c r="I134" i="9"/>
  <c r="F134" i="9"/>
  <c r="AC133" i="9"/>
  <c r="I133" i="9"/>
  <c r="F133" i="9"/>
  <c r="AC132" i="9"/>
  <c r="I132" i="9"/>
  <c r="F132" i="9"/>
  <c r="AC131" i="9"/>
  <c r="I131" i="9"/>
  <c r="F131" i="9"/>
  <c r="AC130" i="9"/>
  <c r="I130" i="9"/>
  <c r="F130" i="9"/>
  <c r="AC129" i="9"/>
  <c r="I129" i="9"/>
  <c r="F129" i="9"/>
  <c r="AC128" i="9"/>
  <c r="I128" i="9"/>
  <c r="F128" i="9"/>
  <c r="AC127" i="9"/>
  <c r="I127" i="9"/>
  <c r="F127" i="9"/>
  <c r="AC126" i="9"/>
  <c r="I126" i="9"/>
  <c r="F126" i="9"/>
  <c r="AC125" i="9"/>
  <c r="I125" i="9"/>
  <c r="F125" i="9"/>
  <c r="AC124" i="9"/>
  <c r="I124" i="9"/>
  <c r="F124" i="9"/>
  <c r="AC123" i="9"/>
  <c r="I123" i="9"/>
  <c r="F123" i="9"/>
  <c r="S121" i="9"/>
  <c r="AB120" i="9"/>
  <c r="AB121" i="9" s="1"/>
  <c r="AA120" i="9"/>
  <c r="AA121" i="9" s="1"/>
  <c r="Z120" i="9"/>
  <c r="Z121" i="9" s="1"/>
  <c r="Y120" i="9"/>
  <c r="Y121" i="9" s="1"/>
  <c r="X120" i="9"/>
  <c r="X121" i="9" s="1"/>
  <c r="W120" i="9"/>
  <c r="W121" i="9" s="1"/>
  <c r="V120" i="9"/>
  <c r="V121" i="9" s="1"/>
  <c r="U120" i="9"/>
  <c r="U121" i="9" s="1"/>
  <c r="T120" i="9"/>
  <c r="T121" i="9" s="1"/>
  <c r="S120" i="9"/>
  <c r="R120" i="9"/>
  <c r="R121" i="9" s="1"/>
  <c r="Q120" i="9"/>
  <c r="Q121" i="9" s="1"/>
  <c r="P120" i="9"/>
  <c r="P121" i="9" s="1"/>
  <c r="O120" i="9"/>
  <c r="O121" i="9" s="1"/>
  <c r="N120" i="9"/>
  <c r="N121" i="9" s="1"/>
  <c r="J120" i="9"/>
  <c r="G120" i="9"/>
  <c r="AC119" i="9"/>
  <c r="I119" i="9"/>
  <c r="F119" i="9"/>
  <c r="AC118" i="9"/>
  <c r="I118" i="9"/>
  <c r="F118" i="9"/>
  <c r="AC117" i="9"/>
  <c r="I117" i="9"/>
  <c r="F117" i="9"/>
  <c r="AC116" i="9"/>
  <c r="I116" i="9"/>
  <c r="F116" i="9"/>
  <c r="AC115" i="9"/>
  <c r="I115" i="9"/>
  <c r="F115" i="9"/>
  <c r="AC114" i="9"/>
  <c r="I114" i="9"/>
  <c r="F114" i="9"/>
  <c r="AC113" i="9"/>
  <c r="I113" i="9"/>
  <c r="F113" i="9"/>
  <c r="AC112" i="9"/>
  <c r="I112" i="9"/>
  <c r="F112" i="9"/>
  <c r="AC111" i="9"/>
  <c r="I111" i="9"/>
  <c r="F111" i="9"/>
  <c r="AC110" i="9"/>
  <c r="I110" i="9"/>
  <c r="F110" i="9"/>
  <c r="AC109" i="9"/>
  <c r="AC120" i="9" s="1"/>
  <c r="AC121" i="9" s="1"/>
  <c r="E39" i="9" s="1"/>
  <c r="I109" i="9"/>
  <c r="F109" i="9"/>
  <c r="AC108" i="9"/>
  <c r="I108" i="9"/>
  <c r="F108" i="9"/>
  <c r="F120" i="9" s="1"/>
  <c r="D39" i="9" s="1"/>
  <c r="AA106" i="9"/>
  <c r="S106" i="9"/>
  <c r="AB105" i="9"/>
  <c r="AB106" i="9" s="1"/>
  <c r="AA105" i="9"/>
  <c r="Z105" i="9"/>
  <c r="Z106" i="9" s="1"/>
  <c r="Y105" i="9"/>
  <c r="Y106" i="9" s="1"/>
  <c r="X105" i="9"/>
  <c r="X106" i="9" s="1"/>
  <c r="W105" i="9"/>
  <c r="W106" i="9" s="1"/>
  <c r="V105" i="9"/>
  <c r="V106" i="9" s="1"/>
  <c r="U105" i="9"/>
  <c r="U106" i="9" s="1"/>
  <c r="T105" i="9"/>
  <c r="T106" i="9" s="1"/>
  <c r="S105" i="9"/>
  <c r="R105" i="9"/>
  <c r="R106" i="9" s="1"/>
  <c r="Q105" i="9"/>
  <c r="Q106" i="9" s="1"/>
  <c r="P105" i="9"/>
  <c r="P106" i="9" s="1"/>
  <c r="O105" i="9"/>
  <c r="O106" i="9" s="1"/>
  <c r="N105" i="9"/>
  <c r="N106" i="9" s="1"/>
  <c r="J105" i="9"/>
  <c r="G105" i="9"/>
  <c r="AC104" i="9"/>
  <c r="I104" i="9"/>
  <c r="F104" i="9"/>
  <c r="AC103" i="9"/>
  <c r="I103" i="9"/>
  <c r="F103" i="9"/>
  <c r="AC102" i="9"/>
  <c r="I102" i="9"/>
  <c r="F102" i="9"/>
  <c r="AC101" i="9"/>
  <c r="I101" i="9"/>
  <c r="F101" i="9"/>
  <c r="AC100" i="9"/>
  <c r="I100" i="9"/>
  <c r="F100" i="9"/>
  <c r="AC99" i="9"/>
  <c r="I99" i="9"/>
  <c r="F99" i="9"/>
  <c r="AC98" i="9"/>
  <c r="I98" i="9"/>
  <c r="F98" i="9"/>
  <c r="AC97" i="9"/>
  <c r="I97" i="9"/>
  <c r="F97" i="9"/>
  <c r="AC96" i="9"/>
  <c r="I96" i="9"/>
  <c r="F96" i="9"/>
  <c r="AC95" i="9"/>
  <c r="I95" i="9"/>
  <c r="F95" i="9"/>
  <c r="AC94" i="9"/>
  <c r="I94" i="9"/>
  <c r="F94" i="9"/>
  <c r="AC93" i="9"/>
  <c r="I93" i="9"/>
  <c r="F93" i="9"/>
  <c r="Y91" i="9"/>
  <c r="Q91" i="9"/>
  <c r="AB90" i="9"/>
  <c r="AB91" i="9" s="1"/>
  <c r="AA90" i="9"/>
  <c r="AA91" i="9" s="1"/>
  <c r="Z90" i="9"/>
  <c r="Z91" i="9" s="1"/>
  <c r="Y90" i="9"/>
  <c r="X90" i="9"/>
  <c r="X91" i="9" s="1"/>
  <c r="W90" i="9"/>
  <c r="W91" i="9" s="1"/>
  <c r="V90" i="9"/>
  <c r="V91" i="9" s="1"/>
  <c r="U90" i="9"/>
  <c r="U91" i="9" s="1"/>
  <c r="T90" i="9"/>
  <c r="T91" i="9" s="1"/>
  <c r="S90" i="9"/>
  <c r="S91" i="9" s="1"/>
  <c r="R90" i="9"/>
  <c r="R91" i="9" s="1"/>
  <c r="Q90" i="9"/>
  <c r="P90" i="9"/>
  <c r="P91" i="9" s="1"/>
  <c r="O90" i="9"/>
  <c r="O91" i="9" s="1"/>
  <c r="N90" i="9"/>
  <c r="N91" i="9" s="1"/>
  <c r="J90" i="9"/>
  <c r="G90" i="9"/>
  <c r="AC89" i="9"/>
  <c r="I89" i="9"/>
  <c r="F89" i="9"/>
  <c r="AC88" i="9"/>
  <c r="I88" i="9"/>
  <c r="F88" i="9"/>
  <c r="AC87" i="9"/>
  <c r="I87" i="9"/>
  <c r="F87" i="9"/>
  <c r="AC86" i="9"/>
  <c r="I86" i="9"/>
  <c r="F86" i="9"/>
  <c r="AC85" i="9"/>
  <c r="I85" i="9"/>
  <c r="F85" i="9"/>
  <c r="AC84" i="9"/>
  <c r="I84" i="9"/>
  <c r="F84" i="9"/>
  <c r="AC83" i="9"/>
  <c r="I83" i="9"/>
  <c r="F83" i="9"/>
  <c r="AC82" i="9"/>
  <c r="I82" i="9"/>
  <c r="F82" i="9"/>
  <c r="AC81" i="9"/>
  <c r="I81" i="9"/>
  <c r="F81" i="9"/>
  <c r="AC80" i="9"/>
  <c r="I80" i="9"/>
  <c r="F80" i="9"/>
  <c r="AC79" i="9"/>
  <c r="I79" i="9"/>
  <c r="F79" i="9"/>
  <c r="AC78" i="9"/>
  <c r="I78" i="9"/>
  <c r="F78" i="9"/>
  <c r="X76" i="9"/>
  <c r="AB75" i="9"/>
  <c r="AB76" i="9" s="1"/>
  <c r="AA75" i="9"/>
  <c r="AA76" i="9" s="1"/>
  <c r="Z75" i="9"/>
  <c r="Z76" i="9" s="1"/>
  <c r="Y75" i="9"/>
  <c r="Y76" i="9" s="1"/>
  <c r="X75" i="9"/>
  <c r="W75" i="9"/>
  <c r="W76" i="9" s="1"/>
  <c r="V75" i="9"/>
  <c r="V76" i="9" s="1"/>
  <c r="U75" i="9"/>
  <c r="U76" i="9" s="1"/>
  <c r="T75" i="9"/>
  <c r="T76" i="9" s="1"/>
  <c r="S75" i="9"/>
  <c r="S76" i="9" s="1"/>
  <c r="R75" i="9"/>
  <c r="R76" i="9" s="1"/>
  <c r="Q75" i="9"/>
  <c r="Q76" i="9" s="1"/>
  <c r="P75" i="9"/>
  <c r="P76" i="9" s="1"/>
  <c r="O75" i="9"/>
  <c r="O76" i="9" s="1"/>
  <c r="N75" i="9"/>
  <c r="N76" i="9" s="1"/>
  <c r="J75" i="9"/>
  <c r="G75" i="9"/>
  <c r="AC74" i="9"/>
  <c r="I74" i="9"/>
  <c r="F74" i="9"/>
  <c r="AC73" i="9"/>
  <c r="I73" i="9"/>
  <c r="F73" i="9"/>
  <c r="AC72" i="9"/>
  <c r="I72" i="9"/>
  <c r="F72" i="9"/>
  <c r="AC71" i="9"/>
  <c r="I71" i="9"/>
  <c r="F71" i="9"/>
  <c r="AC70" i="9"/>
  <c r="I70" i="9"/>
  <c r="F70" i="9"/>
  <c r="AC69" i="9"/>
  <c r="I69" i="9"/>
  <c r="F69" i="9"/>
  <c r="AC68" i="9"/>
  <c r="I68" i="9"/>
  <c r="F68" i="9"/>
  <c r="AC67" i="9"/>
  <c r="I67" i="9"/>
  <c r="F67" i="9"/>
  <c r="AC66" i="9"/>
  <c r="I66" i="9"/>
  <c r="F66" i="9"/>
  <c r="AC65" i="9"/>
  <c r="I65" i="9"/>
  <c r="F65" i="9"/>
  <c r="AC64" i="9"/>
  <c r="I64" i="9"/>
  <c r="F64" i="9"/>
  <c r="AC63" i="9"/>
  <c r="I63" i="9"/>
  <c r="F63" i="9"/>
  <c r="AB60" i="9"/>
  <c r="AB61" i="9" s="1"/>
  <c r="AA60" i="9"/>
  <c r="AA61" i="9" s="1"/>
  <c r="Z60" i="9"/>
  <c r="Z61" i="9" s="1"/>
  <c r="Y60" i="9"/>
  <c r="Y61" i="9" s="1"/>
  <c r="X60" i="9"/>
  <c r="X61" i="9" s="1"/>
  <c r="W60" i="9"/>
  <c r="W61" i="9" s="1"/>
  <c r="V60" i="9"/>
  <c r="V61" i="9" s="1"/>
  <c r="U60" i="9"/>
  <c r="U61" i="9" s="1"/>
  <c r="T60" i="9"/>
  <c r="T61" i="9" s="1"/>
  <c r="S60" i="9"/>
  <c r="S61" i="9" s="1"/>
  <c r="R60" i="9"/>
  <c r="R61" i="9" s="1"/>
  <c r="Q60" i="9"/>
  <c r="Q61" i="9" s="1"/>
  <c r="P60" i="9"/>
  <c r="P61" i="9" s="1"/>
  <c r="O60" i="9"/>
  <c r="O61" i="9" s="1"/>
  <c r="N60" i="9"/>
  <c r="N61" i="9" s="1"/>
  <c r="J60" i="9"/>
  <c r="G60" i="9"/>
  <c r="AC59" i="9"/>
  <c r="I59" i="9"/>
  <c r="F59" i="9"/>
  <c r="AC58" i="9"/>
  <c r="I58" i="9"/>
  <c r="F58" i="9"/>
  <c r="AC57" i="9"/>
  <c r="I57" i="9"/>
  <c r="F57" i="9"/>
  <c r="AC56" i="9"/>
  <c r="I56" i="9"/>
  <c r="F56" i="9"/>
  <c r="AC55" i="9"/>
  <c r="I55" i="9"/>
  <c r="F55" i="9"/>
  <c r="AC54" i="9"/>
  <c r="I54" i="9"/>
  <c r="F54" i="9"/>
  <c r="AC53" i="9"/>
  <c r="I53" i="9"/>
  <c r="F53" i="9"/>
  <c r="AC52" i="9"/>
  <c r="I52" i="9"/>
  <c r="F52" i="9"/>
  <c r="AC51" i="9"/>
  <c r="I51" i="9"/>
  <c r="F51" i="9"/>
  <c r="AC50" i="9"/>
  <c r="I50" i="9"/>
  <c r="F50" i="9"/>
  <c r="AC49" i="9"/>
  <c r="I49" i="9"/>
  <c r="F49" i="9"/>
  <c r="AC48" i="9"/>
  <c r="I48" i="9"/>
  <c r="F48" i="9"/>
  <c r="D48" i="9"/>
  <c r="C35" i="9"/>
  <c r="C36" i="9" s="1"/>
  <c r="C37" i="9" s="1"/>
  <c r="C38" i="9" s="1"/>
  <c r="C39" i="9" s="1"/>
  <c r="C40" i="9" s="1"/>
  <c r="C41" i="9" s="1"/>
  <c r="AC14" i="9"/>
  <c r="AC13" i="9"/>
  <c r="AC12" i="9"/>
  <c r="AC11" i="9"/>
  <c r="AC10" i="9"/>
  <c r="AC9" i="9"/>
  <c r="AC8" i="9"/>
  <c r="AC7" i="9"/>
  <c r="AC6" i="9"/>
  <c r="X151" i="8"/>
  <c r="P151" i="8"/>
  <c r="AB150" i="8"/>
  <c r="AB151" i="8" s="1"/>
  <c r="AA150" i="8"/>
  <c r="AA151" i="8" s="1"/>
  <c r="Z150" i="8"/>
  <c r="Z151" i="8" s="1"/>
  <c r="Y150" i="8"/>
  <c r="Y151" i="8" s="1"/>
  <c r="X150" i="8"/>
  <c r="W150" i="8"/>
  <c r="W151" i="8" s="1"/>
  <c r="V150" i="8"/>
  <c r="V151" i="8" s="1"/>
  <c r="U150" i="8"/>
  <c r="U151" i="8" s="1"/>
  <c r="T150" i="8"/>
  <c r="T151" i="8" s="1"/>
  <c r="S150" i="8"/>
  <c r="S151" i="8" s="1"/>
  <c r="R150" i="8"/>
  <c r="R151" i="8" s="1"/>
  <c r="Q150" i="8"/>
  <c r="Q151" i="8" s="1"/>
  <c r="P150" i="8"/>
  <c r="O150" i="8"/>
  <c r="O151" i="8" s="1"/>
  <c r="N150" i="8"/>
  <c r="N151" i="8" s="1"/>
  <c r="J150" i="8"/>
  <c r="G150" i="8"/>
  <c r="AC149" i="8"/>
  <c r="I149" i="8"/>
  <c r="F149" i="8"/>
  <c r="AC148" i="8"/>
  <c r="I148" i="8"/>
  <c r="F148" i="8"/>
  <c r="AC147" i="8"/>
  <c r="I147" i="8"/>
  <c r="F147" i="8"/>
  <c r="AC146" i="8"/>
  <c r="I146" i="8"/>
  <c r="F146" i="8"/>
  <c r="AC145" i="8"/>
  <c r="I145" i="8"/>
  <c r="F145" i="8"/>
  <c r="AC144" i="8"/>
  <c r="I144" i="8"/>
  <c r="F144" i="8"/>
  <c r="AC143" i="8"/>
  <c r="I143" i="8"/>
  <c r="F143" i="8"/>
  <c r="AC142" i="8"/>
  <c r="I142" i="8"/>
  <c r="F142" i="8"/>
  <c r="AC141" i="8"/>
  <c r="I141" i="8"/>
  <c r="F141" i="8"/>
  <c r="AC140" i="8"/>
  <c r="I140" i="8"/>
  <c r="F140" i="8"/>
  <c r="AC139" i="8"/>
  <c r="I139" i="8"/>
  <c r="F139" i="8"/>
  <c r="AC138" i="8"/>
  <c r="I138" i="8"/>
  <c r="F138" i="8"/>
  <c r="Z136" i="8"/>
  <c r="N136" i="8"/>
  <c r="AB135" i="8"/>
  <c r="AB136" i="8" s="1"/>
  <c r="AA135" i="8"/>
  <c r="AA136" i="8" s="1"/>
  <c r="Z135" i="8"/>
  <c r="Y135" i="8"/>
  <c r="Y136" i="8" s="1"/>
  <c r="X135" i="8"/>
  <c r="X136" i="8" s="1"/>
  <c r="W135" i="8"/>
  <c r="W136" i="8" s="1"/>
  <c r="V135" i="8"/>
  <c r="V136" i="8" s="1"/>
  <c r="U135" i="8"/>
  <c r="U136" i="8" s="1"/>
  <c r="T135" i="8"/>
  <c r="T136" i="8" s="1"/>
  <c r="S135" i="8"/>
  <c r="S136" i="8" s="1"/>
  <c r="R135" i="8"/>
  <c r="R136" i="8" s="1"/>
  <c r="Q135" i="8"/>
  <c r="Q136" i="8" s="1"/>
  <c r="P135" i="8"/>
  <c r="P136" i="8" s="1"/>
  <c r="O135" i="8"/>
  <c r="O136" i="8" s="1"/>
  <c r="N135" i="8"/>
  <c r="J135" i="8"/>
  <c r="G135" i="8"/>
  <c r="AC134" i="8"/>
  <c r="I134" i="8"/>
  <c r="F134" i="8"/>
  <c r="AC133" i="8"/>
  <c r="I133" i="8"/>
  <c r="F133" i="8"/>
  <c r="AC132" i="8"/>
  <c r="I132" i="8"/>
  <c r="F132" i="8"/>
  <c r="AC131" i="8"/>
  <c r="I131" i="8"/>
  <c r="F131" i="8"/>
  <c r="AC130" i="8"/>
  <c r="I130" i="8"/>
  <c r="F130" i="8"/>
  <c r="AC129" i="8"/>
  <c r="I129" i="8"/>
  <c r="F129" i="8"/>
  <c r="AC128" i="8"/>
  <c r="I128" i="8"/>
  <c r="F128" i="8"/>
  <c r="AC127" i="8"/>
  <c r="I127" i="8"/>
  <c r="F127" i="8"/>
  <c r="AC126" i="8"/>
  <c r="I126" i="8"/>
  <c r="F126" i="8"/>
  <c r="AC125" i="8"/>
  <c r="I125" i="8"/>
  <c r="F125" i="8"/>
  <c r="AC124" i="8"/>
  <c r="I124" i="8"/>
  <c r="F124" i="8"/>
  <c r="AC123" i="8"/>
  <c r="I123" i="8"/>
  <c r="F123" i="8"/>
  <c r="T121" i="8"/>
  <c r="AB120" i="8"/>
  <c r="AB121" i="8" s="1"/>
  <c r="AA120" i="8"/>
  <c r="AA121" i="8" s="1"/>
  <c r="Z120" i="8"/>
  <c r="Z121" i="8" s="1"/>
  <c r="Y120" i="8"/>
  <c r="Y121" i="8" s="1"/>
  <c r="X120" i="8"/>
  <c r="X121" i="8" s="1"/>
  <c r="W120" i="8"/>
  <c r="W121" i="8" s="1"/>
  <c r="V120" i="8"/>
  <c r="V121" i="8" s="1"/>
  <c r="U120" i="8"/>
  <c r="U121" i="8" s="1"/>
  <c r="T120" i="8"/>
  <c r="S120" i="8"/>
  <c r="S121" i="8" s="1"/>
  <c r="R120" i="8"/>
  <c r="R121" i="8" s="1"/>
  <c r="Q120" i="8"/>
  <c r="Q121" i="8" s="1"/>
  <c r="P120" i="8"/>
  <c r="P121" i="8" s="1"/>
  <c r="O120" i="8"/>
  <c r="O121" i="8" s="1"/>
  <c r="N120" i="8"/>
  <c r="N121" i="8" s="1"/>
  <c r="J120" i="8"/>
  <c r="G120" i="8"/>
  <c r="AC119" i="8"/>
  <c r="I119" i="8"/>
  <c r="F119" i="8"/>
  <c r="AC118" i="8"/>
  <c r="I118" i="8"/>
  <c r="F118" i="8"/>
  <c r="AC117" i="8"/>
  <c r="I117" i="8"/>
  <c r="F117" i="8"/>
  <c r="AC116" i="8"/>
  <c r="I116" i="8"/>
  <c r="F116" i="8"/>
  <c r="AC115" i="8"/>
  <c r="I115" i="8"/>
  <c r="F115" i="8"/>
  <c r="AC114" i="8"/>
  <c r="I114" i="8"/>
  <c r="F114" i="8"/>
  <c r="AC113" i="8"/>
  <c r="I113" i="8"/>
  <c r="F113" i="8"/>
  <c r="AC112" i="8"/>
  <c r="I112" i="8"/>
  <c r="F112" i="8"/>
  <c r="AC111" i="8"/>
  <c r="I111" i="8"/>
  <c r="F111" i="8"/>
  <c r="AC110" i="8"/>
  <c r="I110" i="8"/>
  <c r="F110" i="8"/>
  <c r="AC109" i="8"/>
  <c r="I109" i="8"/>
  <c r="F109" i="8"/>
  <c r="AC108" i="8"/>
  <c r="I108" i="8"/>
  <c r="F108" i="8"/>
  <c r="Z106" i="8"/>
  <c r="V106" i="8"/>
  <c r="AB105" i="8"/>
  <c r="AB106" i="8" s="1"/>
  <c r="AA105" i="8"/>
  <c r="AA106" i="8" s="1"/>
  <c r="Z105" i="8"/>
  <c r="Y105" i="8"/>
  <c r="Y106" i="8" s="1"/>
  <c r="X105" i="8"/>
  <c r="X106" i="8" s="1"/>
  <c r="W105" i="8"/>
  <c r="W106" i="8" s="1"/>
  <c r="V105" i="8"/>
  <c r="U105" i="8"/>
  <c r="U106" i="8" s="1"/>
  <c r="T105" i="8"/>
  <c r="T106" i="8" s="1"/>
  <c r="S105" i="8"/>
  <c r="S106" i="8" s="1"/>
  <c r="R105" i="8"/>
  <c r="R106" i="8" s="1"/>
  <c r="Q105" i="8"/>
  <c r="Q106" i="8" s="1"/>
  <c r="P105" i="8"/>
  <c r="P106" i="8" s="1"/>
  <c r="O105" i="8"/>
  <c r="O106" i="8" s="1"/>
  <c r="N105" i="8"/>
  <c r="N106" i="8" s="1"/>
  <c r="J105" i="8"/>
  <c r="G105" i="8"/>
  <c r="AC104" i="8"/>
  <c r="I104" i="8"/>
  <c r="F104" i="8"/>
  <c r="AC103" i="8"/>
  <c r="I103" i="8"/>
  <c r="F103" i="8"/>
  <c r="AC102" i="8"/>
  <c r="I102" i="8"/>
  <c r="F102" i="8"/>
  <c r="AC101" i="8"/>
  <c r="I101" i="8"/>
  <c r="F101" i="8"/>
  <c r="AC100" i="8"/>
  <c r="I100" i="8"/>
  <c r="F100" i="8"/>
  <c r="AC99" i="8"/>
  <c r="I99" i="8"/>
  <c r="F99" i="8"/>
  <c r="AC98" i="8"/>
  <c r="I98" i="8"/>
  <c r="F98" i="8"/>
  <c r="AC97" i="8"/>
  <c r="I97" i="8"/>
  <c r="F97" i="8"/>
  <c r="AC96" i="8"/>
  <c r="I96" i="8"/>
  <c r="F96" i="8"/>
  <c r="AC95" i="8"/>
  <c r="I95" i="8"/>
  <c r="F95" i="8"/>
  <c r="AC94" i="8"/>
  <c r="I94" i="8"/>
  <c r="F94" i="8"/>
  <c r="AC93" i="8"/>
  <c r="I93" i="8"/>
  <c r="F93" i="8"/>
  <c r="AB90" i="8"/>
  <c r="AB91" i="8" s="1"/>
  <c r="AA90" i="8"/>
  <c r="AA91" i="8" s="1"/>
  <c r="Z90" i="8"/>
  <c r="Z91" i="8" s="1"/>
  <c r="Y90" i="8"/>
  <c r="Y91" i="8" s="1"/>
  <c r="X90" i="8"/>
  <c r="X91" i="8" s="1"/>
  <c r="W90" i="8"/>
  <c r="W91" i="8" s="1"/>
  <c r="V90" i="8"/>
  <c r="V91" i="8" s="1"/>
  <c r="U90" i="8"/>
  <c r="U91" i="8" s="1"/>
  <c r="T90" i="8"/>
  <c r="T91" i="8" s="1"/>
  <c r="S90" i="8"/>
  <c r="S91" i="8" s="1"/>
  <c r="R90" i="8"/>
  <c r="R91" i="8" s="1"/>
  <c r="Q90" i="8"/>
  <c r="Q91" i="8" s="1"/>
  <c r="P90" i="8"/>
  <c r="P91" i="8" s="1"/>
  <c r="O90" i="8"/>
  <c r="O91" i="8" s="1"/>
  <c r="N90" i="8"/>
  <c r="N91" i="8" s="1"/>
  <c r="J90" i="8"/>
  <c r="G90" i="8"/>
  <c r="AC89" i="8"/>
  <c r="I89" i="8"/>
  <c r="F89" i="8"/>
  <c r="AC88" i="8"/>
  <c r="I88" i="8"/>
  <c r="F88" i="8"/>
  <c r="AC87" i="8"/>
  <c r="I87" i="8"/>
  <c r="F87" i="8"/>
  <c r="AC86" i="8"/>
  <c r="I86" i="8"/>
  <c r="F86" i="8"/>
  <c r="AC85" i="8"/>
  <c r="I85" i="8"/>
  <c r="F85" i="8"/>
  <c r="AC84" i="8"/>
  <c r="I84" i="8"/>
  <c r="F84" i="8"/>
  <c r="AC83" i="8"/>
  <c r="I83" i="8"/>
  <c r="F83" i="8"/>
  <c r="AC82" i="8"/>
  <c r="I82" i="8"/>
  <c r="F82" i="8"/>
  <c r="AC81" i="8"/>
  <c r="I81" i="8"/>
  <c r="F81" i="8"/>
  <c r="AC80" i="8"/>
  <c r="I80" i="8"/>
  <c r="F80" i="8"/>
  <c r="AC79" i="8"/>
  <c r="I79" i="8"/>
  <c r="F79" i="8"/>
  <c r="AC78" i="8"/>
  <c r="I78" i="8"/>
  <c r="F78" i="8"/>
  <c r="AB75" i="8"/>
  <c r="AB76" i="8" s="1"/>
  <c r="AA75" i="8"/>
  <c r="AA76" i="8" s="1"/>
  <c r="Z75" i="8"/>
  <c r="Z76" i="8" s="1"/>
  <c r="Y75" i="8"/>
  <c r="Y76" i="8" s="1"/>
  <c r="X75" i="8"/>
  <c r="X76" i="8" s="1"/>
  <c r="W75" i="8"/>
  <c r="W76" i="8" s="1"/>
  <c r="V75" i="8"/>
  <c r="V76" i="8" s="1"/>
  <c r="U75" i="8"/>
  <c r="U76" i="8" s="1"/>
  <c r="T75" i="8"/>
  <c r="T76" i="8" s="1"/>
  <c r="S75" i="8"/>
  <c r="S76" i="8" s="1"/>
  <c r="R75" i="8"/>
  <c r="R76" i="8" s="1"/>
  <c r="Q75" i="8"/>
  <c r="Q76" i="8" s="1"/>
  <c r="P75" i="8"/>
  <c r="P76" i="8" s="1"/>
  <c r="O75" i="8"/>
  <c r="O76" i="8" s="1"/>
  <c r="N75" i="8"/>
  <c r="N76" i="8" s="1"/>
  <c r="J75" i="8"/>
  <c r="G75" i="8"/>
  <c r="AC74" i="8"/>
  <c r="I74" i="8"/>
  <c r="F74" i="8"/>
  <c r="AC73" i="8"/>
  <c r="I73" i="8"/>
  <c r="F73" i="8"/>
  <c r="AC72" i="8"/>
  <c r="I72" i="8"/>
  <c r="F72" i="8"/>
  <c r="AC71" i="8"/>
  <c r="I71" i="8"/>
  <c r="F71" i="8"/>
  <c r="AC70" i="8"/>
  <c r="I70" i="8"/>
  <c r="F70" i="8"/>
  <c r="AC69" i="8"/>
  <c r="I69" i="8"/>
  <c r="F69" i="8"/>
  <c r="AC68" i="8"/>
  <c r="I68" i="8"/>
  <c r="F68" i="8"/>
  <c r="AC67" i="8"/>
  <c r="I67" i="8"/>
  <c r="F67" i="8"/>
  <c r="AC66" i="8"/>
  <c r="I66" i="8"/>
  <c r="F66" i="8"/>
  <c r="AC65" i="8"/>
  <c r="I65" i="8"/>
  <c r="F65" i="8"/>
  <c r="AC64" i="8"/>
  <c r="I64" i="8"/>
  <c r="F64" i="8"/>
  <c r="AC63" i="8"/>
  <c r="I63" i="8"/>
  <c r="F63" i="8"/>
  <c r="AB61" i="8"/>
  <c r="AB60" i="8"/>
  <c r="AA60" i="8"/>
  <c r="AA61" i="8" s="1"/>
  <c r="Z60" i="8"/>
  <c r="Z61" i="8" s="1"/>
  <c r="Y60" i="8"/>
  <c r="Y61" i="8" s="1"/>
  <c r="X60" i="8"/>
  <c r="X61" i="8" s="1"/>
  <c r="W60" i="8"/>
  <c r="W61" i="8" s="1"/>
  <c r="V60" i="8"/>
  <c r="V61" i="8" s="1"/>
  <c r="U60" i="8"/>
  <c r="U61" i="8" s="1"/>
  <c r="T60" i="8"/>
  <c r="T61" i="8" s="1"/>
  <c r="S60" i="8"/>
  <c r="S61" i="8" s="1"/>
  <c r="R60" i="8"/>
  <c r="R61" i="8" s="1"/>
  <c r="Q60" i="8"/>
  <c r="Q61" i="8" s="1"/>
  <c r="P60" i="8"/>
  <c r="P61" i="8" s="1"/>
  <c r="O60" i="8"/>
  <c r="O61" i="8" s="1"/>
  <c r="N60" i="8"/>
  <c r="N61" i="8" s="1"/>
  <c r="J60" i="8"/>
  <c r="G60" i="8"/>
  <c r="AC59" i="8"/>
  <c r="I59" i="8"/>
  <c r="F59" i="8"/>
  <c r="AC58" i="8"/>
  <c r="I58" i="8"/>
  <c r="F58" i="8"/>
  <c r="AC57" i="8"/>
  <c r="I57" i="8"/>
  <c r="F57" i="8"/>
  <c r="AC56" i="8"/>
  <c r="I56" i="8"/>
  <c r="F56" i="8"/>
  <c r="AC55" i="8"/>
  <c r="I55" i="8"/>
  <c r="F55" i="8"/>
  <c r="AC54" i="8"/>
  <c r="I54" i="8"/>
  <c r="F54" i="8"/>
  <c r="AC53" i="8"/>
  <c r="I53" i="8"/>
  <c r="F53" i="8"/>
  <c r="AC52" i="8"/>
  <c r="I52" i="8"/>
  <c r="F52" i="8"/>
  <c r="AC51" i="8"/>
  <c r="I51" i="8"/>
  <c r="F51" i="8"/>
  <c r="AC50" i="8"/>
  <c r="I50" i="8"/>
  <c r="F50" i="8"/>
  <c r="AC49" i="8"/>
  <c r="I49" i="8"/>
  <c r="F49" i="8"/>
  <c r="AC48" i="8"/>
  <c r="I48" i="8"/>
  <c r="F48" i="8"/>
  <c r="D48" i="8"/>
  <c r="D49" i="8" s="1"/>
  <c r="M49" i="8" s="1"/>
  <c r="C35" i="8"/>
  <c r="C36" i="8" s="1"/>
  <c r="C37" i="8" s="1"/>
  <c r="C38" i="8" s="1"/>
  <c r="C39" i="8" s="1"/>
  <c r="C40" i="8" s="1"/>
  <c r="C41" i="8" s="1"/>
  <c r="AC14" i="8"/>
  <c r="AC13" i="8"/>
  <c r="AC12" i="8"/>
  <c r="AC11" i="8"/>
  <c r="AC10" i="8"/>
  <c r="AC9" i="8"/>
  <c r="AC8" i="8"/>
  <c r="AC7" i="8"/>
  <c r="AC6" i="8"/>
  <c r="AB150" i="7"/>
  <c r="AB151" i="7" s="1"/>
  <c r="AA150" i="7"/>
  <c r="AA151" i="7" s="1"/>
  <c r="Z150" i="7"/>
  <c r="Z151" i="7" s="1"/>
  <c r="Y150" i="7"/>
  <c r="Y151" i="7" s="1"/>
  <c r="X150" i="7"/>
  <c r="X151" i="7" s="1"/>
  <c r="W150" i="7"/>
  <c r="W151" i="7" s="1"/>
  <c r="V150" i="7"/>
  <c r="V151" i="7" s="1"/>
  <c r="U150" i="7"/>
  <c r="U151" i="7" s="1"/>
  <c r="T150" i="7"/>
  <c r="T151" i="7" s="1"/>
  <c r="S150" i="7"/>
  <c r="S151" i="7" s="1"/>
  <c r="R150" i="7"/>
  <c r="R151" i="7" s="1"/>
  <c r="Q150" i="7"/>
  <c r="Q151" i="7" s="1"/>
  <c r="P150" i="7"/>
  <c r="P151" i="7" s="1"/>
  <c r="O150" i="7"/>
  <c r="O151" i="7" s="1"/>
  <c r="N150" i="7"/>
  <c r="N151" i="7" s="1"/>
  <c r="J150" i="7"/>
  <c r="G150" i="7"/>
  <c r="AC149" i="7"/>
  <c r="I149" i="7"/>
  <c r="F149" i="7"/>
  <c r="AC148" i="7"/>
  <c r="I148" i="7"/>
  <c r="F148" i="7"/>
  <c r="AC147" i="7"/>
  <c r="I147" i="7"/>
  <c r="F147" i="7"/>
  <c r="AC146" i="7"/>
  <c r="I146" i="7"/>
  <c r="F146" i="7"/>
  <c r="AC145" i="7"/>
  <c r="I145" i="7"/>
  <c r="F145" i="7"/>
  <c r="AC144" i="7"/>
  <c r="I144" i="7"/>
  <c r="F144" i="7"/>
  <c r="AC143" i="7"/>
  <c r="I143" i="7"/>
  <c r="F143" i="7"/>
  <c r="AC142" i="7"/>
  <c r="I142" i="7"/>
  <c r="F142" i="7"/>
  <c r="AC141" i="7"/>
  <c r="I141" i="7"/>
  <c r="F141" i="7"/>
  <c r="AC140" i="7"/>
  <c r="I140" i="7"/>
  <c r="F140" i="7"/>
  <c r="AC139" i="7"/>
  <c r="I139" i="7"/>
  <c r="F139" i="7"/>
  <c r="AC138" i="7"/>
  <c r="I138" i="7"/>
  <c r="F138" i="7"/>
  <c r="X136" i="7"/>
  <c r="AB135" i="7"/>
  <c r="AB136" i="7" s="1"/>
  <c r="AA135" i="7"/>
  <c r="AA136" i="7" s="1"/>
  <c r="Z135" i="7"/>
  <c r="Z136" i="7" s="1"/>
  <c r="Y135" i="7"/>
  <c r="Y136" i="7" s="1"/>
  <c r="X135" i="7"/>
  <c r="W135" i="7"/>
  <c r="W136" i="7" s="1"/>
  <c r="V135" i="7"/>
  <c r="V136" i="7" s="1"/>
  <c r="U135" i="7"/>
  <c r="U136" i="7" s="1"/>
  <c r="T135" i="7"/>
  <c r="T136" i="7" s="1"/>
  <c r="S135" i="7"/>
  <c r="S136" i="7" s="1"/>
  <c r="R135" i="7"/>
  <c r="R136" i="7" s="1"/>
  <c r="Q135" i="7"/>
  <c r="Q136" i="7" s="1"/>
  <c r="P135" i="7"/>
  <c r="P136" i="7" s="1"/>
  <c r="O135" i="7"/>
  <c r="O136" i="7" s="1"/>
  <c r="N135" i="7"/>
  <c r="N136" i="7" s="1"/>
  <c r="J135" i="7"/>
  <c r="G135" i="7"/>
  <c r="AC134" i="7"/>
  <c r="I134" i="7"/>
  <c r="F134" i="7"/>
  <c r="AC133" i="7"/>
  <c r="I133" i="7"/>
  <c r="F133" i="7"/>
  <c r="AC132" i="7"/>
  <c r="I132" i="7"/>
  <c r="F132" i="7"/>
  <c r="AC131" i="7"/>
  <c r="I131" i="7"/>
  <c r="F131" i="7"/>
  <c r="AC130" i="7"/>
  <c r="I130" i="7"/>
  <c r="F130" i="7"/>
  <c r="AC129" i="7"/>
  <c r="I129" i="7"/>
  <c r="F129" i="7"/>
  <c r="AC128" i="7"/>
  <c r="I128" i="7"/>
  <c r="F128" i="7"/>
  <c r="AC127" i="7"/>
  <c r="I127" i="7"/>
  <c r="F127" i="7"/>
  <c r="AC126" i="7"/>
  <c r="I126" i="7"/>
  <c r="F126" i="7"/>
  <c r="AC125" i="7"/>
  <c r="I125" i="7"/>
  <c r="F125" i="7"/>
  <c r="AC124" i="7"/>
  <c r="I124" i="7"/>
  <c r="F124" i="7"/>
  <c r="AC123" i="7"/>
  <c r="I123" i="7"/>
  <c r="F123" i="7"/>
  <c r="AB120" i="7"/>
  <c r="AB121" i="7" s="1"/>
  <c r="AA120" i="7"/>
  <c r="AA121" i="7" s="1"/>
  <c r="Z120" i="7"/>
  <c r="Z121" i="7" s="1"/>
  <c r="Y120" i="7"/>
  <c r="Y121" i="7" s="1"/>
  <c r="X120" i="7"/>
  <c r="X121" i="7" s="1"/>
  <c r="W120" i="7"/>
  <c r="W121" i="7" s="1"/>
  <c r="V120" i="7"/>
  <c r="V121" i="7" s="1"/>
  <c r="U120" i="7"/>
  <c r="U121" i="7" s="1"/>
  <c r="T120" i="7"/>
  <c r="T121" i="7" s="1"/>
  <c r="S120" i="7"/>
  <c r="S121" i="7" s="1"/>
  <c r="R120" i="7"/>
  <c r="R121" i="7" s="1"/>
  <c r="Q120" i="7"/>
  <c r="Q121" i="7" s="1"/>
  <c r="P120" i="7"/>
  <c r="P121" i="7" s="1"/>
  <c r="O120" i="7"/>
  <c r="O121" i="7" s="1"/>
  <c r="N120" i="7"/>
  <c r="N121" i="7" s="1"/>
  <c r="J120" i="7"/>
  <c r="G120" i="7"/>
  <c r="AC119" i="7"/>
  <c r="I119" i="7"/>
  <c r="F119" i="7"/>
  <c r="AC118" i="7"/>
  <c r="I118" i="7"/>
  <c r="F118" i="7"/>
  <c r="AC117" i="7"/>
  <c r="I117" i="7"/>
  <c r="F117" i="7"/>
  <c r="AC116" i="7"/>
  <c r="I116" i="7"/>
  <c r="F116" i="7"/>
  <c r="AC115" i="7"/>
  <c r="I115" i="7"/>
  <c r="F115" i="7"/>
  <c r="AC114" i="7"/>
  <c r="I114" i="7"/>
  <c r="F114" i="7"/>
  <c r="AC113" i="7"/>
  <c r="I113" i="7"/>
  <c r="F113" i="7"/>
  <c r="AC112" i="7"/>
  <c r="I112" i="7"/>
  <c r="F112" i="7"/>
  <c r="AC111" i="7"/>
  <c r="I111" i="7"/>
  <c r="F111" i="7"/>
  <c r="AC110" i="7"/>
  <c r="I110" i="7"/>
  <c r="F110" i="7"/>
  <c r="AC109" i="7"/>
  <c r="I109" i="7"/>
  <c r="F109" i="7"/>
  <c r="AC108" i="7"/>
  <c r="I108" i="7"/>
  <c r="F108" i="7"/>
  <c r="AB106" i="7"/>
  <c r="AB105" i="7"/>
  <c r="AA105" i="7"/>
  <c r="AA106" i="7" s="1"/>
  <c r="Z105" i="7"/>
  <c r="Z106" i="7" s="1"/>
  <c r="Y105" i="7"/>
  <c r="Y106" i="7" s="1"/>
  <c r="X105" i="7"/>
  <c r="X106" i="7" s="1"/>
  <c r="W105" i="7"/>
  <c r="W106" i="7" s="1"/>
  <c r="V105" i="7"/>
  <c r="V106" i="7" s="1"/>
  <c r="U105" i="7"/>
  <c r="U106" i="7" s="1"/>
  <c r="T105" i="7"/>
  <c r="T106" i="7" s="1"/>
  <c r="S105" i="7"/>
  <c r="S106" i="7" s="1"/>
  <c r="R105" i="7"/>
  <c r="R106" i="7" s="1"/>
  <c r="Q105" i="7"/>
  <c r="Q106" i="7" s="1"/>
  <c r="P105" i="7"/>
  <c r="P106" i="7" s="1"/>
  <c r="O105" i="7"/>
  <c r="O106" i="7" s="1"/>
  <c r="N105" i="7"/>
  <c r="N106" i="7" s="1"/>
  <c r="J105" i="7"/>
  <c r="G105" i="7"/>
  <c r="AC104" i="7"/>
  <c r="I104" i="7"/>
  <c r="F104" i="7"/>
  <c r="AC103" i="7"/>
  <c r="I103" i="7"/>
  <c r="F103" i="7"/>
  <c r="AC102" i="7"/>
  <c r="I102" i="7"/>
  <c r="F102" i="7"/>
  <c r="AC101" i="7"/>
  <c r="I101" i="7"/>
  <c r="F101" i="7"/>
  <c r="AC100" i="7"/>
  <c r="I100" i="7"/>
  <c r="F100" i="7"/>
  <c r="AC99" i="7"/>
  <c r="I99" i="7"/>
  <c r="F99" i="7"/>
  <c r="AC98" i="7"/>
  <c r="I98" i="7"/>
  <c r="F98" i="7"/>
  <c r="AC97" i="7"/>
  <c r="I97" i="7"/>
  <c r="F97" i="7"/>
  <c r="AC96" i="7"/>
  <c r="I96" i="7"/>
  <c r="F96" i="7"/>
  <c r="AC95" i="7"/>
  <c r="I95" i="7"/>
  <c r="F95" i="7"/>
  <c r="AC94" i="7"/>
  <c r="I94" i="7"/>
  <c r="F94" i="7"/>
  <c r="AC93" i="7"/>
  <c r="I93" i="7"/>
  <c r="I105" i="7" s="1"/>
  <c r="F93" i="7"/>
  <c r="Z91" i="7"/>
  <c r="AB90" i="7"/>
  <c r="AB91" i="7" s="1"/>
  <c r="AA90" i="7"/>
  <c r="AA91" i="7" s="1"/>
  <c r="Z90" i="7"/>
  <c r="Y90" i="7"/>
  <c r="Y91" i="7" s="1"/>
  <c r="X90" i="7"/>
  <c r="X91" i="7" s="1"/>
  <c r="W90" i="7"/>
  <c r="W91" i="7" s="1"/>
  <c r="V90" i="7"/>
  <c r="V91" i="7" s="1"/>
  <c r="U90" i="7"/>
  <c r="U91" i="7" s="1"/>
  <c r="T90" i="7"/>
  <c r="T91" i="7" s="1"/>
  <c r="S90" i="7"/>
  <c r="S91" i="7" s="1"/>
  <c r="R90" i="7"/>
  <c r="R91" i="7" s="1"/>
  <c r="Q90" i="7"/>
  <c r="Q91" i="7" s="1"/>
  <c r="P90" i="7"/>
  <c r="P91" i="7" s="1"/>
  <c r="O90" i="7"/>
  <c r="O91" i="7" s="1"/>
  <c r="N90" i="7"/>
  <c r="N91" i="7" s="1"/>
  <c r="J90" i="7"/>
  <c r="G90" i="7"/>
  <c r="AC89" i="7"/>
  <c r="I89" i="7"/>
  <c r="F89" i="7"/>
  <c r="AC88" i="7"/>
  <c r="I88" i="7"/>
  <c r="F88" i="7"/>
  <c r="AC87" i="7"/>
  <c r="I87" i="7"/>
  <c r="F87" i="7"/>
  <c r="AC86" i="7"/>
  <c r="I86" i="7"/>
  <c r="F86" i="7"/>
  <c r="AC85" i="7"/>
  <c r="I85" i="7"/>
  <c r="F85" i="7"/>
  <c r="AC84" i="7"/>
  <c r="I84" i="7"/>
  <c r="F84" i="7"/>
  <c r="AC83" i="7"/>
  <c r="I83" i="7"/>
  <c r="F83" i="7"/>
  <c r="AC82" i="7"/>
  <c r="I82" i="7"/>
  <c r="F82" i="7"/>
  <c r="AC81" i="7"/>
  <c r="I81" i="7"/>
  <c r="F81" i="7"/>
  <c r="AC80" i="7"/>
  <c r="I80" i="7"/>
  <c r="F80" i="7"/>
  <c r="AC79" i="7"/>
  <c r="I79" i="7"/>
  <c r="F79" i="7"/>
  <c r="AC78" i="7"/>
  <c r="I78" i="7"/>
  <c r="F78" i="7"/>
  <c r="P76" i="7"/>
  <c r="AB75" i="7"/>
  <c r="AB76" i="7" s="1"/>
  <c r="AA75" i="7"/>
  <c r="AA76" i="7" s="1"/>
  <c r="Z75" i="7"/>
  <c r="Z76" i="7" s="1"/>
  <c r="Y75" i="7"/>
  <c r="Y76" i="7" s="1"/>
  <c r="X75" i="7"/>
  <c r="X76" i="7" s="1"/>
  <c r="W75" i="7"/>
  <c r="W76" i="7" s="1"/>
  <c r="V75" i="7"/>
  <c r="V76" i="7" s="1"/>
  <c r="U75" i="7"/>
  <c r="U76" i="7" s="1"/>
  <c r="T75" i="7"/>
  <c r="T76" i="7" s="1"/>
  <c r="S75" i="7"/>
  <c r="S76" i="7" s="1"/>
  <c r="R75" i="7"/>
  <c r="R76" i="7" s="1"/>
  <c r="Q75" i="7"/>
  <c r="Q76" i="7" s="1"/>
  <c r="P75" i="7"/>
  <c r="O75" i="7"/>
  <c r="O76" i="7" s="1"/>
  <c r="N75" i="7"/>
  <c r="N76" i="7" s="1"/>
  <c r="J75" i="7"/>
  <c r="G75" i="7"/>
  <c r="AC74" i="7"/>
  <c r="I74" i="7"/>
  <c r="F74" i="7"/>
  <c r="AC73" i="7"/>
  <c r="I73" i="7"/>
  <c r="F73" i="7"/>
  <c r="AC72" i="7"/>
  <c r="I72" i="7"/>
  <c r="F72" i="7"/>
  <c r="AC71" i="7"/>
  <c r="I71" i="7"/>
  <c r="F71" i="7"/>
  <c r="AC70" i="7"/>
  <c r="I70" i="7"/>
  <c r="F70" i="7"/>
  <c r="AC69" i="7"/>
  <c r="I69" i="7"/>
  <c r="F69" i="7"/>
  <c r="AC68" i="7"/>
  <c r="I68" i="7"/>
  <c r="F68" i="7"/>
  <c r="AC67" i="7"/>
  <c r="I67" i="7"/>
  <c r="F67" i="7"/>
  <c r="AC66" i="7"/>
  <c r="I66" i="7"/>
  <c r="F66" i="7"/>
  <c r="AC65" i="7"/>
  <c r="I65" i="7"/>
  <c r="F65" i="7"/>
  <c r="AC64" i="7"/>
  <c r="I64" i="7"/>
  <c r="F64" i="7"/>
  <c r="AC63" i="7"/>
  <c r="I63" i="7"/>
  <c r="F63" i="7"/>
  <c r="AB60" i="7"/>
  <c r="AB61" i="7" s="1"/>
  <c r="AA60" i="7"/>
  <c r="AA61" i="7" s="1"/>
  <c r="Z60" i="7"/>
  <c r="Z61" i="7" s="1"/>
  <c r="Y60" i="7"/>
  <c r="Y61" i="7" s="1"/>
  <c r="X60" i="7"/>
  <c r="X61" i="7" s="1"/>
  <c r="W60" i="7"/>
  <c r="W61" i="7" s="1"/>
  <c r="V60" i="7"/>
  <c r="V61" i="7" s="1"/>
  <c r="U60" i="7"/>
  <c r="U61" i="7" s="1"/>
  <c r="T60" i="7"/>
  <c r="T61" i="7" s="1"/>
  <c r="S60" i="7"/>
  <c r="S61" i="7" s="1"/>
  <c r="R60" i="7"/>
  <c r="R61" i="7" s="1"/>
  <c r="Q60" i="7"/>
  <c r="Q61" i="7" s="1"/>
  <c r="P60" i="7"/>
  <c r="P61" i="7" s="1"/>
  <c r="O60" i="7"/>
  <c r="O61" i="7" s="1"/>
  <c r="N60" i="7"/>
  <c r="N61" i="7" s="1"/>
  <c r="J60" i="7"/>
  <c r="G60" i="7"/>
  <c r="AC59" i="7"/>
  <c r="I59" i="7"/>
  <c r="F59" i="7"/>
  <c r="AC58" i="7"/>
  <c r="I58" i="7"/>
  <c r="F58" i="7"/>
  <c r="AC57" i="7"/>
  <c r="I57" i="7"/>
  <c r="F57" i="7"/>
  <c r="AC56" i="7"/>
  <c r="I56" i="7"/>
  <c r="F56" i="7"/>
  <c r="AC55" i="7"/>
  <c r="I55" i="7"/>
  <c r="F55" i="7"/>
  <c r="AC54" i="7"/>
  <c r="I54" i="7"/>
  <c r="F54" i="7"/>
  <c r="AC53" i="7"/>
  <c r="I53" i="7"/>
  <c r="F53" i="7"/>
  <c r="AC52" i="7"/>
  <c r="I52" i="7"/>
  <c r="F52" i="7"/>
  <c r="AC51" i="7"/>
  <c r="I51" i="7"/>
  <c r="F51" i="7"/>
  <c r="AC50" i="7"/>
  <c r="I50" i="7"/>
  <c r="F50" i="7"/>
  <c r="AC49" i="7"/>
  <c r="I49" i="7"/>
  <c r="F49" i="7"/>
  <c r="AC48" i="7"/>
  <c r="I48" i="7"/>
  <c r="F48" i="7"/>
  <c r="D48" i="7"/>
  <c r="C35" i="7"/>
  <c r="C36" i="7" s="1"/>
  <c r="C37" i="7" s="1"/>
  <c r="C38" i="7" s="1"/>
  <c r="C39" i="7" s="1"/>
  <c r="C40" i="7" s="1"/>
  <c r="C41" i="7" s="1"/>
  <c r="AC14" i="7"/>
  <c r="AC13" i="7"/>
  <c r="AC12" i="7"/>
  <c r="AC11" i="7"/>
  <c r="AC10" i="7"/>
  <c r="AC9" i="7"/>
  <c r="AC8" i="7"/>
  <c r="AC7" i="7"/>
  <c r="AC6" i="7"/>
  <c r="AB150" i="6"/>
  <c r="AB151" i="6" s="1"/>
  <c r="AA150" i="6"/>
  <c r="AA151" i="6" s="1"/>
  <c r="Z150" i="6"/>
  <c r="Z151" i="6" s="1"/>
  <c r="Y150" i="6"/>
  <c r="Y151" i="6" s="1"/>
  <c r="X150" i="6"/>
  <c r="X151" i="6" s="1"/>
  <c r="W150" i="6"/>
  <c r="W151" i="6" s="1"/>
  <c r="V150" i="6"/>
  <c r="V151" i="6" s="1"/>
  <c r="U150" i="6"/>
  <c r="U151" i="6" s="1"/>
  <c r="T150" i="6"/>
  <c r="T151" i="6" s="1"/>
  <c r="S150" i="6"/>
  <c r="S151" i="6" s="1"/>
  <c r="R150" i="6"/>
  <c r="R151" i="6" s="1"/>
  <c r="Q150" i="6"/>
  <c r="Q151" i="6" s="1"/>
  <c r="P150" i="6"/>
  <c r="P151" i="6" s="1"/>
  <c r="O150" i="6"/>
  <c r="O151" i="6" s="1"/>
  <c r="N150" i="6"/>
  <c r="N151" i="6" s="1"/>
  <c r="J150" i="6"/>
  <c r="G150" i="6"/>
  <c r="AC149" i="6"/>
  <c r="I149" i="6"/>
  <c r="F149" i="6"/>
  <c r="AC148" i="6"/>
  <c r="I148" i="6"/>
  <c r="F148" i="6"/>
  <c r="AC147" i="6"/>
  <c r="I147" i="6"/>
  <c r="F147" i="6"/>
  <c r="AC146" i="6"/>
  <c r="I146" i="6"/>
  <c r="F146" i="6"/>
  <c r="AC145" i="6"/>
  <c r="I145" i="6"/>
  <c r="F145" i="6"/>
  <c r="AC144" i="6"/>
  <c r="I144" i="6"/>
  <c r="F144" i="6"/>
  <c r="AC143" i="6"/>
  <c r="I143" i="6"/>
  <c r="F143" i="6"/>
  <c r="AC142" i="6"/>
  <c r="I142" i="6"/>
  <c r="F142" i="6"/>
  <c r="AC141" i="6"/>
  <c r="I141" i="6"/>
  <c r="F141" i="6"/>
  <c r="AC140" i="6"/>
  <c r="I140" i="6"/>
  <c r="F140" i="6"/>
  <c r="AC139" i="6"/>
  <c r="I139" i="6"/>
  <c r="F139" i="6"/>
  <c r="AC138" i="6"/>
  <c r="I138" i="6"/>
  <c r="F138" i="6"/>
  <c r="Z136" i="6"/>
  <c r="Y136" i="6"/>
  <c r="Q136" i="6"/>
  <c r="AB135" i="6"/>
  <c r="AB136" i="6" s="1"/>
  <c r="AA135" i="6"/>
  <c r="AA136" i="6" s="1"/>
  <c r="Z135" i="6"/>
  <c r="Y135" i="6"/>
  <c r="X135" i="6"/>
  <c r="X136" i="6" s="1"/>
  <c r="W135" i="6"/>
  <c r="W136" i="6" s="1"/>
  <c r="V135" i="6"/>
  <c r="V136" i="6" s="1"/>
  <c r="U135" i="6"/>
  <c r="U136" i="6" s="1"/>
  <c r="T135" i="6"/>
  <c r="T136" i="6" s="1"/>
  <c r="S135" i="6"/>
  <c r="S136" i="6" s="1"/>
  <c r="R135" i="6"/>
  <c r="R136" i="6" s="1"/>
  <c r="Q135" i="6"/>
  <c r="P135" i="6"/>
  <c r="P136" i="6" s="1"/>
  <c r="O135" i="6"/>
  <c r="O136" i="6" s="1"/>
  <c r="N135" i="6"/>
  <c r="N136" i="6" s="1"/>
  <c r="J135" i="6"/>
  <c r="G135" i="6"/>
  <c r="AC134" i="6"/>
  <c r="I134" i="6"/>
  <c r="F134" i="6"/>
  <c r="AC133" i="6"/>
  <c r="I133" i="6"/>
  <c r="F133" i="6"/>
  <c r="AC132" i="6"/>
  <c r="I132" i="6"/>
  <c r="F132" i="6"/>
  <c r="AC131" i="6"/>
  <c r="I131" i="6"/>
  <c r="F131" i="6"/>
  <c r="AC130" i="6"/>
  <c r="I130" i="6"/>
  <c r="F130" i="6"/>
  <c r="AC129" i="6"/>
  <c r="I129" i="6"/>
  <c r="F129" i="6"/>
  <c r="AC128" i="6"/>
  <c r="I128" i="6"/>
  <c r="F128" i="6"/>
  <c r="AC127" i="6"/>
  <c r="I127" i="6"/>
  <c r="F127" i="6"/>
  <c r="AC126" i="6"/>
  <c r="I126" i="6"/>
  <c r="F126" i="6"/>
  <c r="AC125" i="6"/>
  <c r="I125" i="6"/>
  <c r="F125" i="6"/>
  <c r="AC124" i="6"/>
  <c r="I124" i="6"/>
  <c r="F124" i="6"/>
  <c r="AC123" i="6"/>
  <c r="I123" i="6"/>
  <c r="F123" i="6"/>
  <c r="X121" i="6"/>
  <c r="P121" i="6"/>
  <c r="AB120" i="6"/>
  <c r="AB121" i="6" s="1"/>
  <c r="AA120" i="6"/>
  <c r="AA121" i="6" s="1"/>
  <c r="Z120" i="6"/>
  <c r="Z121" i="6" s="1"/>
  <c r="Y120" i="6"/>
  <c r="Y121" i="6" s="1"/>
  <c r="X120" i="6"/>
  <c r="W120" i="6"/>
  <c r="W121" i="6" s="1"/>
  <c r="V120" i="6"/>
  <c r="V121" i="6" s="1"/>
  <c r="U120" i="6"/>
  <c r="U121" i="6" s="1"/>
  <c r="T120" i="6"/>
  <c r="T121" i="6" s="1"/>
  <c r="S120" i="6"/>
  <c r="S121" i="6" s="1"/>
  <c r="R120" i="6"/>
  <c r="R121" i="6" s="1"/>
  <c r="Q120" i="6"/>
  <c r="Q121" i="6" s="1"/>
  <c r="P120" i="6"/>
  <c r="O120" i="6"/>
  <c r="O121" i="6" s="1"/>
  <c r="N120" i="6"/>
  <c r="N121" i="6" s="1"/>
  <c r="J120" i="6"/>
  <c r="G120" i="6"/>
  <c r="AC119" i="6"/>
  <c r="I119" i="6"/>
  <c r="F119" i="6"/>
  <c r="AC118" i="6"/>
  <c r="I118" i="6"/>
  <c r="F118" i="6"/>
  <c r="AC117" i="6"/>
  <c r="I117" i="6"/>
  <c r="F117" i="6"/>
  <c r="AC116" i="6"/>
  <c r="I116" i="6"/>
  <c r="F116" i="6"/>
  <c r="AC115" i="6"/>
  <c r="I115" i="6"/>
  <c r="F115" i="6"/>
  <c r="AC114" i="6"/>
  <c r="I114" i="6"/>
  <c r="F114" i="6"/>
  <c r="AC113" i="6"/>
  <c r="I113" i="6"/>
  <c r="F113" i="6"/>
  <c r="AC112" i="6"/>
  <c r="I112" i="6"/>
  <c r="F112" i="6"/>
  <c r="AC111" i="6"/>
  <c r="I111" i="6"/>
  <c r="F111" i="6"/>
  <c r="AC110" i="6"/>
  <c r="I110" i="6"/>
  <c r="F110" i="6"/>
  <c r="AC109" i="6"/>
  <c r="I109" i="6"/>
  <c r="F109" i="6"/>
  <c r="AC108" i="6"/>
  <c r="I108" i="6"/>
  <c r="F108" i="6"/>
  <c r="AA106" i="6"/>
  <c r="V106" i="6"/>
  <c r="AB105" i="6"/>
  <c r="AB106" i="6" s="1"/>
  <c r="AA105" i="6"/>
  <c r="Z105" i="6"/>
  <c r="Z106" i="6" s="1"/>
  <c r="Y105" i="6"/>
  <c r="Y106" i="6" s="1"/>
  <c r="X105" i="6"/>
  <c r="X106" i="6" s="1"/>
  <c r="W105" i="6"/>
  <c r="W106" i="6" s="1"/>
  <c r="V105" i="6"/>
  <c r="U105" i="6"/>
  <c r="U106" i="6" s="1"/>
  <c r="T105" i="6"/>
  <c r="T106" i="6" s="1"/>
  <c r="S105" i="6"/>
  <c r="S106" i="6" s="1"/>
  <c r="R105" i="6"/>
  <c r="R106" i="6" s="1"/>
  <c r="Q105" i="6"/>
  <c r="Q106" i="6" s="1"/>
  <c r="P105" i="6"/>
  <c r="P106" i="6" s="1"/>
  <c r="O105" i="6"/>
  <c r="O106" i="6" s="1"/>
  <c r="N105" i="6"/>
  <c r="N106" i="6" s="1"/>
  <c r="J105" i="6"/>
  <c r="G105" i="6"/>
  <c r="AC104" i="6"/>
  <c r="I104" i="6"/>
  <c r="F104" i="6"/>
  <c r="AC103" i="6"/>
  <c r="I103" i="6"/>
  <c r="F103" i="6"/>
  <c r="AC102" i="6"/>
  <c r="I102" i="6"/>
  <c r="F102" i="6"/>
  <c r="AC101" i="6"/>
  <c r="I101" i="6"/>
  <c r="F101" i="6"/>
  <c r="AC100" i="6"/>
  <c r="I100" i="6"/>
  <c r="F100" i="6"/>
  <c r="AC99" i="6"/>
  <c r="I99" i="6"/>
  <c r="F99" i="6"/>
  <c r="AC98" i="6"/>
  <c r="I98" i="6"/>
  <c r="F98" i="6"/>
  <c r="AC97" i="6"/>
  <c r="I97" i="6"/>
  <c r="F97" i="6"/>
  <c r="AC96" i="6"/>
  <c r="I96" i="6"/>
  <c r="F96" i="6"/>
  <c r="AC95" i="6"/>
  <c r="I95" i="6"/>
  <c r="F95" i="6"/>
  <c r="AC94" i="6"/>
  <c r="I94" i="6"/>
  <c r="F94" i="6"/>
  <c r="AC93" i="6"/>
  <c r="AC105" i="6" s="1"/>
  <c r="AC106" i="6" s="1"/>
  <c r="E38" i="6" s="1"/>
  <c r="I93" i="6"/>
  <c r="F93" i="6"/>
  <c r="AB90" i="6"/>
  <c r="AB91" i="6" s="1"/>
  <c r="AA90" i="6"/>
  <c r="AA91" i="6" s="1"/>
  <c r="Z90" i="6"/>
  <c r="Z91" i="6" s="1"/>
  <c r="Y90" i="6"/>
  <c r="Y91" i="6" s="1"/>
  <c r="X90" i="6"/>
  <c r="X91" i="6" s="1"/>
  <c r="W90" i="6"/>
  <c r="W91" i="6" s="1"/>
  <c r="V90" i="6"/>
  <c r="V91" i="6" s="1"/>
  <c r="U90" i="6"/>
  <c r="U91" i="6" s="1"/>
  <c r="T90" i="6"/>
  <c r="T91" i="6" s="1"/>
  <c r="S90" i="6"/>
  <c r="S91" i="6" s="1"/>
  <c r="R90" i="6"/>
  <c r="R91" i="6" s="1"/>
  <c r="Q90" i="6"/>
  <c r="Q91" i="6" s="1"/>
  <c r="P90" i="6"/>
  <c r="P91" i="6" s="1"/>
  <c r="O90" i="6"/>
  <c r="O91" i="6" s="1"/>
  <c r="N90" i="6"/>
  <c r="N91" i="6" s="1"/>
  <c r="J90" i="6"/>
  <c r="G90" i="6"/>
  <c r="AC89" i="6"/>
  <c r="I89" i="6"/>
  <c r="F89" i="6"/>
  <c r="AC88" i="6"/>
  <c r="I88" i="6"/>
  <c r="F88" i="6"/>
  <c r="AC87" i="6"/>
  <c r="I87" i="6"/>
  <c r="F87" i="6"/>
  <c r="AC86" i="6"/>
  <c r="I86" i="6"/>
  <c r="F86" i="6"/>
  <c r="AC85" i="6"/>
  <c r="I85" i="6"/>
  <c r="F85" i="6"/>
  <c r="AC84" i="6"/>
  <c r="I84" i="6"/>
  <c r="F84" i="6"/>
  <c r="AC83" i="6"/>
  <c r="I83" i="6"/>
  <c r="F83" i="6"/>
  <c r="AC82" i="6"/>
  <c r="I82" i="6"/>
  <c r="F82" i="6"/>
  <c r="AC81" i="6"/>
  <c r="I81" i="6"/>
  <c r="F81" i="6"/>
  <c r="AC80" i="6"/>
  <c r="I80" i="6"/>
  <c r="F80" i="6"/>
  <c r="AC79" i="6"/>
  <c r="I79" i="6"/>
  <c r="F79" i="6"/>
  <c r="AC78" i="6"/>
  <c r="I78" i="6"/>
  <c r="F78" i="6"/>
  <c r="AA76" i="6"/>
  <c r="V76" i="6"/>
  <c r="AB75" i="6"/>
  <c r="AB76" i="6" s="1"/>
  <c r="AA75" i="6"/>
  <c r="Z75" i="6"/>
  <c r="Z76" i="6" s="1"/>
  <c r="Y75" i="6"/>
  <c r="Y76" i="6" s="1"/>
  <c r="X75" i="6"/>
  <c r="X76" i="6" s="1"/>
  <c r="W75" i="6"/>
  <c r="W76" i="6" s="1"/>
  <c r="V75" i="6"/>
  <c r="U75" i="6"/>
  <c r="U76" i="6" s="1"/>
  <c r="T75" i="6"/>
  <c r="T76" i="6" s="1"/>
  <c r="S75" i="6"/>
  <c r="S76" i="6" s="1"/>
  <c r="R75" i="6"/>
  <c r="R76" i="6" s="1"/>
  <c r="Q75" i="6"/>
  <c r="Q76" i="6" s="1"/>
  <c r="P75" i="6"/>
  <c r="P76" i="6" s="1"/>
  <c r="O75" i="6"/>
  <c r="O76" i="6" s="1"/>
  <c r="N75" i="6"/>
  <c r="N76" i="6" s="1"/>
  <c r="J75" i="6"/>
  <c r="G75" i="6"/>
  <c r="AC74" i="6"/>
  <c r="I74" i="6"/>
  <c r="F74" i="6"/>
  <c r="AC73" i="6"/>
  <c r="I73" i="6"/>
  <c r="F73" i="6"/>
  <c r="AC72" i="6"/>
  <c r="I72" i="6"/>
  <c r="F72" i="6"/>
  <c r="AC71" i="6"/>
  <c r="I71" i="6"/>
  <c r="F71" i="6"/>
  <c r="AC70" i="6"/>
  <c r="I70" i="6"/>
  <c r="F70" i="6"/>
  <c r="AC69" i="6"/>
  <c r="I69" i="6"/>
  <c r="F69" i="6"/>
  <c r="AC68" i="6"/>
  <c r="I68" i="6"/>
  <c r="F68" i="6"/>
  <c r="AC67" i="6"/>
  <c r="I67" i="6"/>
  <c r="F67" i="6"/>
  <c r="AC66" i="6"/>
  <c r="I66" i="6"/>
  <c r="F66" i="6"/>
  <c r="AC65" i="6"/>
  <c r="I65" i="6"/>
  <c r="F65" i="6"/>
  <c r="AC64" i="6"/>
  <c r="I64" i="6"/>
  <c r="F64" i="6"/>
  <c r="AC63" i="6"/>
  <c r="I63" i="6"/>
  <c r="F63" i="6"/>
  <c r="AB60" i="6"/>
  <c r="AB61" i="6" s="1"/>
  <c r="AA60" i="6"/>
  <c r="AA61" i="6" s="1"/>
  <c r="Z60" i="6"/>
  <c r="Z61" i="6" s="1"/>
  <c r="Y60" i="6"/>
  <c r="Y61" i="6" s="1"/>
  <c r="X60" i="6"/>
  <c r="X61" i="6" s="1"/>
  <c r="W60" i="6"/>
  <c r="W61" i="6" s="1"/>
  <c r="V60" i="6"/>
  <c r="V61" i="6" s="1"/>
  <c r="U60" i="6"/>
  <c r="U61" i="6" s="1"/>
  <c r="T60" i="6"/>
  <c r="T61" i="6" s="1"/>
  <c r="S60" i="6"/>
  <c r="S61" i="6" s="1"/>
  <c r="R60" i="6"/>
  <c r="R61" i="6" s="1"/>
  <c r="Q60" i="6"/>
  <c r="Q61" i="6" s="1"/>
  <c r="P60" i="6"/>
  <c r="P61" i="6" s="1"/>
  <c r="O60" i="6"/>
  <c r="O61" i="6" s="1"/>
  <c r="N60" i="6"/>
  <c r="N61" i="6" s="1"/>
  <c r="J60" i="6"/>
  <c r="G60" i="6"/>
  <c r="AC59" i="6"/>
  <c r="I59" i="6"/>
  <c r="F59" i="6"/>
  <c r="AC58" i="6"/>
  <c r="I58" i="6"/>
  <c r="F58" i="6"/>
  <c r="AC57" i="6"/>
  <c r="I57" i="6"/>
  <c r="F57" i="6"/>
  <c r="AC56" i="6"/>
  <c r="I56" i="6"/>
  <c r="F56" i="6"/>
  <c r="AC55" i="6"/>
  <c r="I55" i="6"/>
  <c r="F55" i="6"/>
  <c r="AC54" i="6"/>
  <c r="I54" i="6"/>
  <c r="F54" i="6"/>
  <c r="AC53" i="6"/>
  <c r="I53" i="6"/>
  <c r="F53" i="6"/>
  <c r="AC52" i="6"/>
  <c r="I52" i="6"/>
  <c r="F52" i="6"/>
  <c r="AC51" i="6"/>
  <c r="I51" i="6"/>
  <c r="F51" i="6"/>
  <c r="AC50" i="6"/>
  <c r="I50" i="6"/>
  <c r="F50" i="6"/>
  <c r="AC49" i="6"/>
  <c r="I49" i="6"/>
  <c r="F49" i="6"/>
  <c r="AC48" i="6"/>
  <c r="I48" i="6"/>
  <c r="F48" i="6"/>
  <c r="D48" i="6"/>
  <c r="D49" i="6" s="1"/>
  <c r="C35" i="6"/>
  <c r="C36" i="6" s="1"/>
  <c r="C37" i="6" s="1"/>
  <c r="C38" i="6" s="1"/>
  <c r="C39" i="6" s="1"/>
  <c r="C40" i="6" s="1"/>
  <c r="C41" i="6" s="1"/>
  <c r="AC14" i="6"/>
  <c r="AC13" i="6"/>
  <c r="AC12" i="6"/>
  <c r="AC11" i="6"/>
  <c r="AC10" i="6"/>
  <c r="AC9" i="6"/>
  <c r="AC8" i="6"/>
  <c r="AC7" i="6"/>
  <c r="AC6" i="6"/>
  <c r="R50" i="5"/>
  <c r="Q50" i="5"/>
  <c r="P50" i="5"/>
  <c r="O50" i="5"/>
  <c r="N50" i="5"/>
  <c r="M50" i="5"/>
  <c r="L50" i="5"/>
  <c r="K50" i="5"/>
  <c r="J50" i="5"/>
  <c r="I50" i="5"/>
  <c r="H50" i="5"/>
  <c r="G50" i="5"/>
  <c r="F50" i="5"/>
  <c r="E50" i="5"/>
  <c r="D50" i="5"/>
  <c r="C50" i="5"/>
  <c r="R49" i="5"/>
  <c r="Q49" i="5"/>
  <c r="P49" i="5"/>
  <c r="O49" i="5"/>
  <c r="N49" i="5"/>
  <c r="M49" i="5"/>
  <c r="L49" i="5"/>
  <c r="K49" i="5"/>
  <c r="J49" i="5"/>
  <c r="I49" i="5"/>
  <c r="H49" i="5"/>
  <c r="G49" i="5"/>
  <c r="F49" i="5"/>
  <c r="E49" i="5"/>
  <c r="D49" i="5"/>
  <c r="C49" i="5"/>
  <c r="R48" i="5"/>
  <c r="Q48" i="5"/>
  <c r="P48" i="5"/>
  <c r="O48" i="5"/>
  <c r="N48" i="5"/>
  <c r="M48" i="5"/>
  <c r="L48" i="5"/>
  <c r="K48" i="5"/>
  <c r="J48" i="5"/>
  <c r="I48" i="5"/>
  <c r="H48" i="5"/>
  <c r="G48" i="5"/>
  <c r="F48" i="5"/>
  <c r="E48" i="5"/>
  <c r="D48" i="5"/>
  <c r="C48" i="5"/>
  <c r="R47" i="5"/>
  <c r="Q47" i="5"/>
  <c r="P47" i="5"/>
  <c r="O47" i="5"/>
  <c r="N47" i="5"/>
  <c r="M47" i="5"/>
  <c r="L47" i="5"/>
  <c r="K47" i="5"/>
  <c r="J47" i="5"/>
  <c r="I47" i="5"/>
  <c r="H47" i="5"/>
  <c r="G47" i="5"/>
  <c r="F47" i="5"/>
  <c r="E47" i="5"/>
  <c r="D47" i="5"/>
  <c r="C47" i="5"/>
  <c r="R46" i="5"/>
  <c r="R51" i="5" s="1"/>
  <c r="Q46" i="5"/>
  <c r="Q51" i="5" s="1"/>
  <c r="P46" i="5"/>
  <c r="O46" i="5"/>
  <c r="N46" i="5"/>
  <c r="M46" i="5"/>
  <c r="M51" i="5" s="1"/>
  <c r="L46" i="5"/>
  <c r="K46" i="5"/>
  <c r="J46" i="5"/>
  <c r="I46" i="5"/>
  <c r="I51" i="5" s="1"/>
  <c r="H46" i="5"/>
  <c r="H51" i="5" s="1"/>
  <c r="G46" i="5"/>
  <c r="F46" i="5"/>
  <c r="E46" i="5"/>
  <c r="E51" i="5" s="1"/>
  <c r="D46" i="5"/>
  <c r="C46" i="5"/>
  <c r="U115" i="4"/>
  <c r="U114" i="4"/>
  <c r="U103" i="4"/>
  <c r="U104" i="4" s="1"/>
  <c r="U93" i="4"/>
  <c r="U92" i="4"/>
  <c r="U81" i="4"/>
  <c r="U70" i="4"/>
  <c r="U71" i="4" s="1"/>
  <c r="U59" i="4"/>
  <c r="U60" i="4" s="1"/>
  <c r="U49" i="4"/>
  <c r="U48" i="4"/>
  <c r="U37" i="4"/>
  <c r="U38" i="4" s="1"/>
  <c r="U27" i="4"/>
  <c r="U26" i="4"/>
  <c r="U15" i="4"/>
  <c r="U5" i="4"/>
  <c r="U4" i="4"/>
  <c r="E34" i="3"/>
  <c r="D34" i="3"/>
  <c r="E33" i="3"/>
  <c r="D33" i="3"/>
  <c r="E32" i="3"/>
  <c r="D32" i="3"/>
  <c r="E31" i="3"/>
  <c r="D31" i="3"/>
  <c r="E30" i="3"/>
  <c r="D30" i="3"/>
  <c r="E29" i="3"/>
  <c r="D29" i="3"/>
  <c r="E28" i="3"/>
  <c r="D28" i="3"/>
  <c r="E27" i="3"/>
  <c r="D27" i="3"/>
  <c r="E26" i="3"/>
  <c r="D26" i="3"/>
  <c r="E25" i="3"/>
  <c r="D25" i="3"/>
  <c r="E24" i="3"/>
  <c r="D24" i="3"/>
  <c r="E23" i="3"/>
  <c r="D23" i="3"/>
  <c r="E22" i="3"/>
  <c r="D22" i="3"/>
  <c r="E21" i="3"/>
  <c r="D21" i="3"/>
  <c r="E20" i="3"/>
  <c r="D20" i="3"/>
  <c r="E16" i="3"/>
  <c r="D16" i="3"/>
  <c r="E15" i="3"/>
  <c r="D15" i="3"/>
  <c r="E14" i="3"/>
  <c r="G14" i="3" s="1"/>
  <c r="D14" i="3"/>
  <c r="E13" i="3"/>
  <c r="D13" i="3"/>
  <c r="E12" i="3"/>
  <c r="G12" i="3" s="1"/>
  <c r="D12" i="3"/>
  <c r="C7" i="3"/>
  <c r="R104" i="4"/>
  <c r="L104" i="4"/>
  <c r="R60" i="4"/>
  <c r="H60" i="4"/>
  <c r="G38" i="4"/>
  <c r="I38" i="4"/>
  <c r="G104" i="4"/>
  <c r="I104" i="4"/>
  <c r="Q60" i="4"/>
  <c r="P60" i="4"/>
  <c r="J38" i="4"/>
  <c r="O38" i="4"/>
  <c r="K104" i="4"/>
  <c r="N60" i="4"/>
  <c r="M38" i="4"/>
  <c r="H37" i="4"/>
  <c r="K103" i="4"/>
  <c r="K59" i="4"/>
  <c r="K37" i="4"/>
  <c r="L4" i="4"/>
  <c r="J103" i="4"/>
  <c r="A37" i="4"/>
  <c r="Q103" i="4"/>
  <c r="Q59" i="4"/>
  <c r="H115" i="4"/>
  <c r="O104" i="4"/>
  <c r="R93" i="4"/>
  <c r="S104" i="4"/>
  <c r="G60" i="4"/>
  <c r="L38" i="4"/>
  <c r="F5" i="4"/>
  <c r="S5" i="4"/>
  <c r="P59" i="4"/>
  <c r="Q114" i="4"/>
  <c r="Q92" i="4"/>
  <c r="Q70" i="4"/>
  <c r="Q48" i="4"/>
  <c r="Q26" i="4"/>
  <c r="P114" i="4"/>
  <c r="A103" i="4"/>
  <c r="R59" i="4"/>
  <c r="H48" i="4"/>
  <c r="P26" i="4"/>
  <c r="I103" i="4"/>
  <c r="I59" i="4"/>
  <c r="R48" i="4"/>
  <c r="F104" i="4"/>
  <c r="H93" i="4"/>
  <c r="F71" i="4"/>
  <c r="O60" i="4"/>
  <c r="N38" i="4"/>
  <c r="M104" i="4"/>
  <c r="K60" i="4"/>
  <c r="F38" i="4"/>
  <c r="P38" i="4"/>
  <c r="L59" i="4"/>
  <c r="M92" i="4"/>
  <c r="M26" i="4"/>
  <c r="N59" i="4"/>
  <c r="L26" i="4"/>
  <c r="E103" i="4"/>
  <c r="E59" i="4"/>
  <c r="R92" i="4"/>
  <c r="Q115" i="4"/>
  <c r="H104" i="4"/>
  <c r="P71" i="4"/>
  <c r="Q49" i="4"/>
  <c r="G27" i="4"/>
  <c r="Q104" i="4"/>
  <c r="G71" i="4"/>
  <c r="J60" i="4"/>
  <c r="L60" i="4"/>
  <c r="G5" i="4"/>
  <c r="Q5" i="4"/>
  <c r="L37" i="4"/>
  <c r="O103" i="4"/>
  <c r="O59" i="4"/>
  <c r="O37" i="4"/>
  <c r="N103" i="4"/>
  <c r="D92" i="4"/>
  <c r="L70" i="4"/>
  <c r="F37" i="4"/>
  <c r="P4" i="4"/>
  <c r="E37" i="4"/>
  <c r="H4" i="4"/>
  <c r="L93" i="4"/>
  <c r="F60" i="4"/>
  <c r="R38" i="4"/>
  <c r="Q38" i="4"/>
  <c r="S38" i="4"/>
  <c r="R27" i="4"/>
  <c r="O27" i="4"/>
  <c r="P5" i="4"/>
  <c r="E92" i="4"/>
  <c r="E48" i="4"/>
  <c r="D114" i="4"/>
  <c r="E71" i="4"/>
  <c r="N37" i="4"/>
  <c r="N49" i="4"/>
  <c r="P93" i="4"/>
  <c r="M60" i="4"/>
  <c r="H27" i="4"/>
  <c r="M5" i="4"/>
  <c r="E26" i="4"/>
  <c r="R103" i="4"/>
  <c r="J37" i="4"/>
  <c r="G37" i="4"/>
  <c r="E27" i="4"/>
  <c r="M103" i="4"/>
  <c r="F115" i="4"/>
  <c r="S37" i="4"/>
  <c r="P70" i="4"/>
  <c r="G81" i="4"/>
  <c r="D70" i="4"/>
  <c r="M59" i="4"/>
  <c r="G103" i="4"/>
  <c r="N81" i="4"/>
  <c r="K5" i="4"/>
  <c r="I71" i="4"/>
  <c r="K38" i="4"/>
  <c r="H15" i="4"/>
  <c r="I48" i="4"/>
  <c r="A81" i="4"/>
  <c r="K15" i="4"/>
  <c r="R114" i="4"/>
  <c r="P48" i="4"/>
  <c r="G115" i="4"/>
  <c r="S60" i="4"/>
  <c r="O5" i="4"/>
  <c r="D4" i="4"/>
  <c r="F103" i="4"/>
  <c r="R26" i="4"/>
  <c r="G59" i="4"/>
  <c r="L48" i="4"/>
  <c r="F93" i="4"/>
  <c r="L49" i="4"/>
  <c r="H38" i="4"/>
  <c r="K27" i="4"/>
  <c r="L5" i="4"/>
  <c r="I92" i="4"/>
  <c r="H114" i="4"/>
  <c r="R37" i="4"/>
  <c r="Q81" i="4"/>
  <c r="K115" i="4"/>
  <c r="I60" i="4"/>
  <c r="N5" i="4"/>
  <c r="H59" i="4"/>
  <c r="I114" i="4"/>
  <c r="I70" i="4"/>
  <c r="I26" i="4"/>
  <c r="P92" i="4"/>
  <c r="J59" i="4"/>
  <c r="H26" i="4"/>
  <c r="Q37" i="4"/>
  <c r="R4" i="4"/>
  <c r="E114" i="4"/>
  <c r="L92" i="4"/>
  <c r="F59" i="4"/>
  <c r="M37" i="4"/>
  <c r="R70" i="4"/>
  <c r="J93" i="4"/>
  <c r="F27" i="4"/>
  <c r="J104" i="4"/>
  <c r="N71" i="4"/>
  <c r="J49" i="4"/>
  <c r="R5" i="4"/>
  <c r="D59" i="4"/>
  <c r="E70" i="4"/>
  <c r="D26" i="4"/>
  <c r="N104" i="4"/>
  <c r="Q71" i="4"/>
  <c r="K49" i="4"/>
  <c r="P37" i="4"/>
  <c r="S103" i="4"/>
  <c r="S59" i="4"/>
  <c r="H92" i="4"/>
  <c r="A59" i="4"/>
  <c r="I37" i="4"/>
  <c r="P104" i="4"/>
  <c r="O71" i="4"/>
  <c r="S49" i="4"/>
  <c r="D37" i="4"/>
  <c r="E115" i="4"/>
  <c r="M15" i="4"/>
  <c r="U16" i="4" l="1"/>
  <c r="U82" i="4"/>
  <c r="F60" i="6"/>
  <c r="D35" i="6" s="1"/>
  <c r="F35" i="6" s="1"/>
  <c r="F60" i="7"/>
  <c r="D35" i="7" s="1"/>
  <c r="AC105" i="7"/>
  <c r="AC106" i="7" s="1"/>
  <c r="E38" i="7" s="1"/>
  <c r="AC120" i="7"/>
  <c r="AC121" i="7" s="1"/>
  <c r="E39" i="7" s="1"/>
  <c r="F150" i="8"/>
  <c r="D41" i="8" s="1"/>
  <c r="AC60" i="9"/>
  <c r="AC61" i="9" s="1"/>
  <c r="E35" i="9" s="1"/>
  <c r="AC135" i="9"/>
  <c r="AC136" i="9" s="1"/>
  <c r="E40" i="9" s="1"/>
  <c r="I75" i="10"/>
  <c r="I120" i="10"/>
  <c r="I135" i="10"/>
  <c r="AC60" i="11"/>
  <c r="AC61" i="11" s="1"/>
  <c r="E35" i="11" s="1"/>
  <c r="I90" i="11"/>
  <c r="F135" i="11"/>
  <c r="D40" i="11" s="1"/>
  <c r="I150" i="13"/>
  <c r="I150" i="14"/>
  <c r="F75" i="15"/>
  <c r="D36" i="15" s="1"/>
  <c r="F36" i="15" s="1"/>
  <c r="F75" i="16"/>
  <c r="D36" i="16" s="1"/>
  <c r="F135" i="16"/>
  <c r="D40" i="16" s="1"/>
  <c r="I90" i="6"/>
  <c r="I105" i="6"/>
  <c r="I120" i="6"/>
  <c r="F120" i="7"/>
  <c r="D39" i="7" s="1"/>
  <c r="I75" i="8"/>
  <c r="F120" i="8"/>
  <c r="D39" i="8" s="1"/>
  <c r="F39" i="8" s="1"/>
  <c r="I150" i="8"/>
  <c r="F60" i="9"/>
  <c r="D35" i="9" s="1"/>
  <c r="F35" i="9" s="1"/>
  <c r="I90" i="9"/>
  <c r="F105" i="9"/>
  <c r="D38" i="9" s="1"/>
  <c r="AC150" i="9"/>
  <c r="AC151" i="9" s="1"/>
  <c r="E41" i="9" s="1"/>
  <c r="I90" i="10"/>
  <c r="AC135" i="10"/>
  <c r="AC136" i="10" s="1"/>
  <c r="E40" i="10" s="1"/>
  <c r="I135" i="11"/>
  <c r="I60" i="12"/>
  <c r="I90" i="13"/>
  <c r="F120" i="15"/>
  <c r="D39" i="15" s="1"/>
  <c r="I135" i="15"/>
  <c r="AC150" i="15"/>
  <c r="AC151" i="15" s="1"/>
  <c r="E41" i="15" s="1"/>
  <c r="AC60" i="16"/>
  <c r="AC61" i="16" s="1"/>
  <c r="E35" i="16" s="1"/>
  <c r="AC60" i="6"/>
  <c r="AC61" i="6" s="1"/>
  <c r="E35" i="6" s="1"/>
  <c r="I150" i="6"/>
  <c r="F75" i="7"/>
  <c r="D36" i="7" s="1"/>
  <c r="F36" i="7" s="1"/>
  <c r="AC90" i="7"/>
  <c r="AC91" i="7" s="1"/>
  <c r="E37" i="7" s="1"/>
  <c r="I60" i="8"/>
  <c r="AC75" i="8"/>
  <c r="AC76" i="8" s="1"/>
  <c r="E36" i="8" s="1"/>
  <c r="I120" i="8"/>
  <c r="AC135" i="8"/>
  <c r="AC136" i="8" s="1"/>
  <c r="E40" i="8" s="1"/>
  <c r="AC150" i="8"/>
  <c r="AC151" i="8" s="1"/>
  <c r="E41" i="8" s="1"/>
  <c r="I105" i="10"/>
  <c r="F135" i="10"/>
  <c r="D40" i="10" s="1"/>
  <c r="F40" i="10" s="1"/>
  <c r="AC75" i="11"/>
  <c r="AC76" i="11" s="1"/>
  <c r="E36" i="11" s="1"/>
  <c r="F105" i="11"/>
  <c r="D38" i="11" s="1"/>
  <c r="AC120" i="11"/>
  <c r="AC121" i="11" s="1"/>
  <c r="E39" i="11" s="1"/>
  <c r="AC150" i="11"/>
  <c r="AC151" i="11" s="1"/>
  <c r="E41" i="11" s="1"/>
  <c r="F105" i="12"/>
  <c r="D38" i="12" s="1"/>
  <c r="F38" i="12" s="1"/>
  <c r="F75" i="14"/>
  <c r="D36" i="14" s="1"/>
  <c r="F120" i="14"/>
  <c r="D39" i="14" s="1"/>
  <c r="F90" i="15"/>
  <c r="D37" i="15" s="1"/>
  <c r="F37" i="15" s="1"/>
  <c r="F105" i="15"/>
  <c r="D38" i="15" s="1"/>
  <c r="D49" i="16"/>
  <c r="AC135" i="16"/>
  <c r="AC136" i="16" s="1"/>
  <c r="E40" i="16" s="1"/>
  <c r="F135" i="6"/>
  <c r="D40" i="6" s="1"/>
  <c r="AC150" i="6"/>
  <c r="AC151" i="6" s="1"/>
  <c r="E41" i="6" s="1"/>
  <c r="I75" i="7"/>
  <c r="F90" i="7"/>
  <c r="D37" i="7" s="1"/>
  <c r="F37" i="7" s="1"/>
  <c r="F75" i="8"/>
  <c r="D36" i="8" s="1"/>
  <c r="F36" i="8" s="1"/>
  <c r="I105" i="8"/>
  <c r="AC120" i="8"/>
  <c r="AC121" i="8" s="1"/>
  <c r="E39" i="8" s="1"/>
  <c r="AC75" i="10"/>
  <c r="AC76" i="10" s="1"/>
  <c r="E36" i="10" s="1"/>
  <c r="F150" i="10"/>
  <c r="D41" i="10" s="1"/>
  <c r="I105" i="11"/>
  <c r="F120" i="11"/>
  <c r="D39" i="11" s="1"/>
  <c r="F39" i="11" s="1"/>
  <c r="F150" i="11"/>
  <c r="D41" i="11" s="1"/>
  <c r="F41" i="11" s="1"/>
  <c r="I90" i="12"/>
  <c r="I75" i="13"/>
  <c r="F90" i="14"/>
  <c r="D37" i="14" s="1"/>
  <c r="D49" i="15"/>
  <c r="AC120" i="15"/>
  <c r="AC121" i="15" s="1"/>
  <c r="E39" i="15" s="1"/>
  <c r="F39" i="15" s="1"/>
  <c r="I150" i="15"/>
  <c r="I60" i="6"/>
  <c r="AC75" i="7"/>
  <c r="AC76" i="7" s="1"/>
  <c r="E36" i="7" s="1"/>
  <c r="F135" i="7"/>
  <c r="D40" i="7" s="1"/>
  <c r="I150" i="7"/>
  <c r="F75" i="9"/>
  <c r="D36" i="9" s="1"/>
  <c r="F150" i="9"/>
  <c r="D41" i="9" s="1"/>
  <c r="F41" i="9" s="1"/>
  <c r="F120" i="10"/>
  <c r="D39" i="10" s="1"/>
  <c r="I150" i="10"/>
  <c r="I150" i="11"/>
  <c r="AC60" i="13"/>
  <c r="AC61" i="13" s="1"/>
  <c r="E35" i="13" s="1"/>
  <c r="AC75" i="13"/>
  <c r="AC76" i="13" s="1"/>
  <c r="E36" i="13" s="1"/>
  <c r="F36" i="13" s="1"/>
  <c r="F120" i="13"/>
  <c r="D39" i="13" s="1"/>
  <c r="F39" i="13" s="1"/>
  <c r="AC150" i="13"/>
  <c r="AC151" i="13" s="1"/>
  <c r="E41" i="13" s="1"/>
  <c r="F60" i="14"/>
  <c r="D35" i="14" s="1"/>
  <c r="I105" i="14"/>
  <c r="F150" i="14"/>
  <c r="D41" i="14" s="1"/>
  <c r="AC90" i="15"/>
  <c r="AC91" i="15" s="1"/>
  <c r="E37" i="15" s="1"/>
  <c r="I60" i="16"/>
  <c r="I75" i="16"/>
  <c r="AC120" i="16"/>
  <c r="AC121" i="16" s="1"/>
  <c r="E39" i="16" s="1"/>
  <c r="AC90" i="6"/>
  <c r="AC91" i="6" s="1"/>
  <c r="E37" i="6" s="1"/>
  <c r="F105" i="6"/>
  <c r="D38" i="6" s="1"/>
  <c r="F38" i="6" s="1"/>
  <c r="AC150" i="7"/>
  <c r="AC151" i="7" s="1"/>
  <c r="E41" i="7" s="1"/>
  <c r="F41" i="7" s="1"/>
  <c r="F105" i="8"/>
  <c r="D38" i="8" s="1"/>
  <c r="I75" i="9"/>
  <c r="F90" i="9"/>
  <c r="D37" i="9" s="1"/>
  <c r="I105" i="9"/>
  <c r="I135" i="9"/>
  <c r="F90" i="10"/>
  <c r="D37" i="10" s="1"/>
  <c r="F75" i="11"/>
  <c r="D36" i="11" s="1"/>
  <c r="I150" i="12"/>
  <c r="F60" i="13"/>
  <c r="D35" i="13" s="1"/>
  <c r="F105" i="13"/>
  <c r="D38" i="13" s="1"/>
  <c r="I135" i="13"/>
  <c r="F150" i="13"/>
  <c r="D41" i="13" s="1"/>
  <c r="F41" i="13" s="1"/>
  <c r="I75" i="14"/>
  <c r="I60" i="15"/>
  <c r="I120" i="15"/>
  <c r="AC105" i="16"/>
  <c r="AC106" i="16" s="1"/>
  <c r="E38" i="16" s="1"/>
  <c r="I75" i="6"/>
  <c r="F90" i="6"/>
  <c r="D37" i="6" s="1"/>
  <c r="I60" i="7"/>
  <c r="F105" i="7"/>
  <c r="D38" i="7" s="1"/>
  <c r="F150" i="7"/>
  <c r="D41" i="7" s="1"/>
  <c r="I120" i="9"/>
  <c r="F75" i="10"/>
  <c r="D36" i="10" s="1"/>
  <c r="F105" i="10"/>
  <c r="D38" i="10" s="1"/>
  <c r="I75" i="11"/>
  <c r="AC90" i="11"/>
  <c r="AC91" i="11" s="1"/>
  <c r="E37" i="11" s="1"/>
  <c r="F37" i="11" s="1"/>
  <c r="I120" i="12"/>
  <c r="I135" i="12"/>
  <c r="F135" i="13"/>
  <c r="D40" i="13" s="1"/>
  <c r="F135" i="15"/>
  <c r="D40" i="15" s="1"/>
  <c r="I135" i="16"/>
  <c r="N51" i="5"/>
  <c r="J51" i="5"/>
  <c r="L51" i="5"/>
  <c r="F51" i="5"/>
  <c r="K51" i="5"/>
  <c r="C51" i="5"/>
  <c r="O51" i="5"/>
  <c r="G51" i="5"/>
  <c r="P51" i="5"/>
  <c r="S46" i="5"/>
  <c r="S47" i="5"/>
  <c r="S48" i="5"/>
  <c r="S49" i="5"/>
  <c r="S50" i="5"/>
  <c r="T37" i="4"/>
  <c r="T59" i="4"/>
  <c r="A38" i="4"/>
  <c r="A39" i="4" s="1"/>
  <c r="A40" i="4" s="1"/>
  <c r="A41" i="4" s="1"/>
  <c r="A42" i="4" s="1"/>
  <c r="A60" i="4"/>
  <c r="A61" i="4" s="1"/>
  <c r="A62" i="4" s="1"/>
  <c r="A63" i="4" s="1"/>
  <c r="A64" i="4" s="1"/>
  <c r="A82" i="4"/>
  <c r="A83" i="4" s="1"/>
  <c r="A84" i="4" s="1"/>
  <c r="A85" i="4" s="1"/>
  <c r="A86" i="4" s="1"/>
  <c r="A104" i="4"/>
  <c r="A105" i="4" s="1"/>
  <c r="A106" i="4" s="1"/>
  <c r="A107" i="4" s="1"/>
  <c r="A108" i="4" s="1"/>
  <c r="U61" i="4"/>
  <c r="U39" i="4"/>
  <c r="U17" i="4"/>
  <c r="U105" i="4"/>
  <c r="U83" i="4"/>
  <c r="A23" i="16"/>
  <c r="A23" i="15"/>
  <c r="A23" i="13"/>
  <c r="A23" i="12"/>
  <c r="A23" i="14"/>
  <c r="A23" i="10"/>
  <c r="A23" i="8"/>
  <c r="A23" i="11"/>
  <c r="A23" i="9"/>
  <c r="A23" i="7"/>
  <c r="A23" i="6"/>
  <c r="A29" i="16"/>
  <c r="A29" i="15"/>
  <c r="A29" i="14"/>
  <c r="A29" i="12"/>
  <c r="A29" i="13"/>
  <c r="A29" i="11"/>
  <c r="A29" i="9"/>
  <c r="A29" i="7"/>
  <c r="A29" i="8"/>
  <c r="A29" i="10"/>
  <c r="A29" i="6"/>
  <c r="B23" i="16"/>
  <c r="B23" i="15"/>
  <c r="B23" i="14"/>
  <c r="B23" i="13"/>
  <c r="B23" i="11"/>
  <c r="B23" i="12"/>
  <c r="B23" i="10"/>
  <c r="B23" i="9"/>
  <c r="B23" i="7"/>
  <c r="B23" i="8"/>
  <c r="B23" i="6"/>
  <c r="B27" i="16"/>
  <c r="B27" i="15"/>
  <c r="B27" i="14"/>
  <c r="B27" i="13"/>
  <c r="B27" i="11"/>
  <c r="B27" i="12"/>
  <c r="B27" i="10"/>
  <c r="B27" i="9"/>
  <c r="B27" i="7"/>
  <c r="B27" i="8"/>
  <c r="B27" i="6"/>
  <c r="B29" i="16"/>
  <c r="B29" i="15"/>
  <c r="B29" i="14"/>
  <c r="B29" i="12"/>
  <c r="B29" i="13"/>
  <c r="B29" i="10"/>
  <c r="B29" i="11"/>
  <c r="B29" i="8"/>
  <c r="B29" i="9"/>
  <c r="B29" i="7"/>
  <c r="B29" i="6"/>
  <c r="G13" i="3"/>
  <c r="G15" i="3"/>
  <c r="G16" i="3"/>
  <c r="D50" i="6"/>
  <c r="M49" i="6"/>
  <c r="A27" i="16"/>
  <c r="A27" i="13"/>
  <c r="A27" i="15"/>
  <c r="A27" i="12"/>
  <c r="A27" i="14"/>
  <c r="A27" i="11"/>
  <c r="A27" i="8"/>
  <c r="A27" i="10"/>
  <c r="A27" i="9"/>
  <c r="A27" i="7"/>
  <c r="A27" i="6"/>
  <c r="U28" i="4"/>
  <c r="U50" i="4"/>
  <c r="U72" i="4"/>
  <c r="U94" i="4"/>
  <c r="U116" i="4"/>
  <c r="A21" i="16"/>
  <c r="A21" i="15"/>
  <c r="A21" i="14"/>
  <c r="A21" i="13"/>
  <c r="A21" i="12"/>
  <c r="A21" i="11"/>
  <c r="D29" i="11" s="1"/>
  <c r="A21" i="9"/>
  <c r="A21" i="8"/>
  <c r="A21" i="10"/>
  <c r="A21" i="7"/>
  <c r="A21" i="6"/>
  <c r="A25" i="16"/>
  <c r="A25" i="14"/>
  <c r="A25" i="15"/>
  <c r="A25" i="13"/>
  <c r="A25" i="12"/>
  <c r="A25" i="11"/>
  <c r="A25" i="9"/>
  <c r="A25" i="10"/>
  <c r="A25" i="8"/>
  <c r="A25" i="7"/>
  <c r="A25" i="6"/>
  <c r="U6" i="4"/>
  <c r="B21" i="16"/>
  <c r="B21" i="15"/>
  <c r="B21" i="14"/>
  <c r="B21" i="13"/>
  <c r="B21" i="12"/>
  <c r="B21" i="10"/>
  <c r="B21" i="11"/>
  <c r="B21" i="8"/>
  <c r="B21" i="9"/>
  <c r="B21" i="6"/>
  <c r="B21" i="7"/>
  <c r="B25" i="16"/>
  <c r="B25" i="15"/>
  <c r="B25" i="14"/>
  <c r="B25" i="13"/>
  <c r="B25" i="12"/>
  <c r="B25" i="11"/>
  <c r="B25" i="10"/>
  <c r="B25" i="8"/>
  <c r="B25" i="9"/>
  <c r="B25" i="7"/>
  <c r="B25" i="6"/>
  <c r="F12" i="3"/>
  <c r="F13" i="3"/>
  <c r="F14" i="3"/>
  <c r="F15" i="3"/>
  <c r="F16" i="3"/>
  <c r="F37" i="6"/>
  <c r="C48" i="6"/>
  <c r="M48" i="6"/>
  <c r="F75" i="6"/>
  <c r="D36" i="6" s="1"/>
  <c r="F150" i="6"/>
  <c r="D41" i="6" s="1"/>
  <c r="F41" i="6" s="1"/>
  <c r="D51" i="5"/>
  <c r="F35" i="7"/>
  <c r="AC75" i="6"/>
  <c r="AC76" i="6" s="1"/>
  <c r="E36" i="6" s="1"/>
  <c r="AC135" i="6"/>
  <c r="AC136" i="6" s="1"/>
  <c r="E40" i="6" s="1"/>
  <c r="F40" i="6" s="1"/>
  <c r="AC60" i="7"/>
  <c r="AC61" i="7" s="1"/>
  <c r="E35" i="7" s="1"/>
  <c r="F120" i="6"/>
  <c r="D39" i="6" s="1"/>
  <c r="F39" i="6" s="1"/>
  <c r="F38" i="7"/>
  <c r="I90" i="8"/>
  <c r="AC105" i="8"/>
  <c r="AC106" i="8" s="1"/>
  <c r="E38" i="8" s="1"/>
  <c r="I120" i="7"/>
  <c r="F38" i="8"/>
  <c r="D50" i="8"/>
  <c r="AC120" i="6"/>
  <c r="AC121" i="6" s="1"/>
  <c r="E39" i="6" s="1"/>
  <c r="I135" i="6"/>
  <c r="F39" i="7"/>
  <c r="D49" i="7"/>
  <c r="M48" i="7"/>
  <c r="C48" i="7"/>
  <c r="I90" i="7"/>
  <c r="I135" i="7"/>
  <c r="F60" i="8"/>
  <c r="D35" i="8" s="1"/>
  <c r="F90" i="8"/>
  <c r="D37" i="8" s="1"/>
  <c r="F135" i="8"/>
  <c r="D40" i="8" s="1"/>
  <c r="F40" i="8" s="1"/>
  <c r="AC60" i="8"/>
  <c r="AC61" i="8" s="1"/>
  <c r="E35" i="8" s="1"/>
  <c r="F39" i="9"/>
  <c r="D49" i="9"/>
  <c r="M48" i="9"/>
  <c r="C48" i="9"/>
  <c r="AC75" i="9"/>
  <c r="AC76" i="9" s="1"/>
  <c r="E36" i="9" s="1"/>
  <c r="AC105" i="9"/>
  <c r="AC106" i="9" s="1"/>
  <c r="E38" i="9" s="1"/>
  <c r="F38" i="9" s="1"/>
  <c r="F60" i="10"/>
  <c r="D35" i="10" s="1"/>
  <c r="F35" i="10" s="1"/>
  <c r="F36" i="10"/>
  <c r="AC90" i="10"/>
  <c r="AC91" i="10" s="1"/>
  <c r="E37" i="10" s="1"/>
  <c r="F37" i="10" s="1"/>
  <c r="I60" i="9"/>
  <c r="F36" i="9"/>
  <c r="AC90" i="9"/>
  <c r="AC91" i="9" s="1"/>
  <c r="E37" i="9" s="1"/>
  <c r="C49" i="10"/>
  <c r="B48" i="10"/>
  <c r="F38" i="10"/>
  <c r="AC135" i="7"/>
  <c r="AC136" i="7" s="1"/>
  <c r="E40" i="7" s="1"/>
  <c r="F40" i="7" s="1"/>
  <c r="F41" i="8"/>
  <c r="AC90" i="8"/>
  <c r="AC91" i="8" s="1"/>
  <c r="E37" i="8" s="1"/>
  <c r="I135" i="8"/>
  <c r="F135" i="9"/>
  <c r="D40" i="9" s="1"/>
  <c r="F40" i="9" s="1"/>
  <c r="AC60" i="10"/>
  <c r="AC61" i="10" s="1"/>
  <c r="E35" i="10" s="1"/>
  <c r="D50" i="13"/>
  <c r="M49" i="13"/>
  <c r="C48" i="8"/>
  <c r="M48" i="8"/>
  <c r="AC150" i="10"/>
  <c r="AC151" i="10" s="1"/>
  <c r="E41" i="10" s="1"/>
  <c r="F41" i="10" s="1"/>
  <c r="F38" i="11"/>
  <c r="AC135" i="11"/>
  <c r="AC136" i="11" s="1"/>
  <c r="E40" i="11" s="1"/>
  <c r="F40" i="11" s="1"/>
  <c r="F40" i="12"/>
  <c r="D50" i="11"/>
  <c r="M49" i="11"/>
  <c r="F60" i="11"/>
  <c r="D35" i="11" s="1"/>
  <c r="F35" i="11" s="1"/>
  <c r="I120" i="11"/>
  <c r="D50" i="10"/>
  <c r="M49" i="10"/>
  <c r="AC120" i="10"/>
  <c r="AC121" i="10" s="1"/>
  <c r="E39" i="10" s="1"/>
  <c r="F39" i="10" s="1"/>
  <c r="C48" i="11"/>
  <c r="M48" i="11"/>
  <c r="I60" i="11"/>
  <c r="F60" i="12"/>
  <c r="D35" i="12" s="1"/>
  <c r="AC60" i="12"/>
  <c r="AC61" i="12" s="1"/>
  <c r="E35" i="12" s="1"/>
  <c r="I75" i="12"/>
  <c r="AC90" i="12"/>
  <c r="AC91" i="12" s="1"/>
  <c r="E37" i="12" s="1"/>
  <c r="F120" i="12"/>
  <c r="D39" i="12" s="1"/>
  <c r="F39" i="12" s="1"/>
  <c r="F37" i="12"/>
  <c r="F150" i="12"/>
  <c r="D41" i="12" s="1"/>
  <c r="F41" i="12" s="1"/>
  <c r="D50" i="12"/>
  <c r="M49" i="12"/>
  <c r="F37" i="13"/>
  <c r="F36" i="14"/>
  <c r="C49" i="12"/>
  <c r="B48" i="12"/>
  <c r="AC150" i="12"/>
  <c r="AC151" i="12" s="1"/>
  <c r="E41" i="12" s="1"/>
  <c r="C49" i="13"/>
  <c r="B48" i="13"/>
  <c r="I60" i="13"/>
  <c r="I105" i="13"/>
  <c r="F105" i="14"/>
  <c r="D38" i="14" s="1"/>
  <c r="F38" i="14" s="1"/>
  <c r="I120" i="14"/>
  <c r="AC135" i="13"/>
  <c r="AC136" i="13" s="1"/>
  <c r="E40" i="13" s="1"/>
  <c r="F40" i="13" s="1"/>
  <c r="AC60" i="14"/>
  <c r="AC61" i="14" s="1"/>
  <c r="E35" i="14" s="1"/>
  <c r="F35" i="14" s="1"/>
  <c r="AC120" i="14"/>
  <c r="AC121" i="14" s="1"/>
  <c r="E39" i="14" s="1"/>
  <c r="F39" i="14" s="1"/>
  <c r="I135" i="14"/>
  <c r="AC150" i="14"/>
  <c r="AC151" i="14" s="1"/>
  <c r="E41" i="14" s="1"/>
  <c r="F41" i="14" s="1"/>
  <c r="D50" i="14"/>
  <c r="M49" i="14"/>
  <c r="AC105" i="13"/>
  <c r="AC106" i="13" s="1"/>
  <c r="E38" i="13" s="1"/>
  <c r="F38" i="13" s="1"/>
  <c r="I120" i="13"/>
  <c r="AC90" i="14"/>
  <c r="AC91" i="14" s="1"/>
  <c r="E37" i="14" s="1"/>
  <c r="F37" i="14" s="1"/>
  <c r="D50" i="15"/>
  <c r="M49" i="15"/>
  <c r="C48" i="14"/>
  <c r="M48" i="14"/>
  <c r="I105" i="15"/>
  <c r="AC105" i="15"/>
  <c r="AC106" i="15" s="1"/>
  <c r="E38" i="15" s="1"/>
  <c r="F38" i="15" s="1"/>
  <c r="AC135" i="15"/>
  <c r="AC136" i="15" s="1"/>
  <c r="E40" i="15" s="1"/>
  <c r="F40" i="15" s="1"/>
  <c r="C48" i="15"/>
  <c r="I75" i="15"/>
  <c r="AC60" i="15"/>
  <c r="AC61" i="15" s="1"/>
  <c r="E35" i="15" s="1"/>
  <c r="F60" i="15"/>
  <c r="D35" i="15" s="1"/>
  <c r="F35" i="15" s="1"/>
  <c r="F150" i="15"/>
  <c r="D41" i="15" s="1"/>
  <c r="F41" i="15" s="1"/>
  <c r="D50" i="16"/>
  <c r="M49" i="16"/>
  <c r="F35" i="16"/>
  <c r="F105" i="16"/>
  <c r="D38" i="16" s="1"/>
  <c r="F38" i="16" s="1"/>
  <c r="F40" i="16"/>
  <c r="C48" i="16"/>
  <c r="I105" i="16"/>
  <c r="AC75" i="16"/>
  <c r="AC76" i="16" s="1"/>
  <c r="E36" i="16" s="1"/>
  <c r="AC90" i="16"/>
  <c r="AC91" i="16" s="1"/>
  <c r="E37" i="16" s="1"/>
  <c r="I150" i="16"/>
  <c r="I120" i="16"/>
  <c r="AC150" i="16"/>
  <c r="AC151" i="16" s="1"/>
  <c r="E41" i="16" s="1"/>
  <c r="F90" i="16"/>
  <c r="D37" i="16" s="1"/>
  <c r="F120" i="16"/>
  <c r="D39" i="16" s="1"/>
  <c r="F39" i="16" s="1"/>
  <c r="F150" i="16"/>
  <c r="D41" i="16" s="1"/>
  <c r="F41" i="16" s="1"/>
  <c r="A15" i="4"/>
  <c r="J15" i="4"/>
  <c r="D15" i="4"/>
  <c r="R71" i="4"/>
  <c r="E93" i="4"/>
  <c r="R49" i="4"/>
  <c r="S71" i="4"/>
  <c r="I115" i="4"/>
  <c r="F49" i="4"/>
  <c r="G15" i="4"/>
  <c r="N15" i="4"/>
  <c r="E49" i="4"/>
  <c r="L71" i="4"/>
  <c r="L114" i="4"/>
  <c r="H71" i="4"/>
  <c r="G93" i="4"/>
  <c r="R115" i="4"/>
  <c r="K71" i="4"/>
  <c r="N116" i="4"/>
  <c r="L116" i="4"/>
  <c r="O105" i="4"/>
  <c r="S94" i="4"/>
  <c r="Q94" i="4"/>
  <c r="J83" i="4"/>
  <c r="I83" i="4"/>
  <c r="M61" i="4"/>
  <c r="G4" i="4"/>
  <c r="I4" i="4"/>
  <c r="S48" i="4"/>
  <c r="N70" i="4"/>
  <c r="D82" i="4"/>
  <c r="K114" i="4"/>
  <c r="J114" i="4"/>
  <c r="D71" i="4"/>
  <c r="J92" i="4"/>
  <c r="P81" i="4"/>
  <c r="F116" i="4"/>
  <c r="K94" i="4"/>
  <c r="L83" i="4"/>
  <c r="S61" i="4"/>
  <c r="D104" i="4"/>
  <c r="O4" i="4"/>
  <c r="D38" i="4"/>
  <c r="D103" i="4"/>
  <c r="K116" i="4"/>
  <c r="M105" i="4"/>
  <c r="P94" i="4"/>
  <c r="E5" i="4"/>
  <c r="K26" i="4"/>
  <c r="N4" i="4"/>
  <c r="G83" i="4"/>
  <c r="H50" i="4"/>
  <c r="E60" i="4"/>
  <c r="O15" i="4"/>
  <c r="P49" i="4"/>
  <c r="H49" i="4"/>
  <c r="J105" i="4"/>
  <c r="R83" i="4"/>
  <c r="O72" i="4"/>
  <c r="L61" i="4"/>
  <c r="G26" i="4"/>
  <c r="S70" i="4"/>
  <c r="F70" i="4"/>
  <c r="R116" i="4"/>
  <c r="F105" i="4"/>
  <c r="N83" i="4"/>
  <c r="Q61" i="4"/>
  <c r="S114" i="4"/>
  <c r="O92" i="4"/>
  <c r="Q15" i="4"/>
  <c r="K81" i="4"/>
  <c r="S15" i="4"/>
  <c r="L27" i="4"/>
  <c r="S27" i="4"/>
  <c r="M48" i="4"/>
  <c r="O93" i="4"/>
  <c r="P115" i="4"/>
  <c r="L115" i="4"/>
  <c r="M93" i="4"/>
  <c r="J116" i="4"/>
  <c r="H116" i="4"/>
  <c r="G105" i="4"/>
  <c r="O94" i="4"/>
  <c r="M94" i="4"/>
  <c r="F83" i="4"/>
  <c r="P83" i="4"/>
  <c r="I61" i="4"/>
  <c r="D5" i="4"/>
  <c r="E104" i="4"/>
  <c r="O70" i="4"/>
  <c r="D81" i="4"/>
  <c r="Q4" i="4"/>
  <c r="J4" i="4"/>
  <c r="E38" i="4"/>
  <c r="S92" i="4"/>
  <c r="P103" i="4"/>
  <c r="N92" i="4"/>
  <c r="S105" i="4"/>
  <c r="I94" i="4"/>
  <c r="S83" i="4"/>
  <c r="S26" i="4"/>
  <c r="K92" i="4"/>
  <c r="J26" i="4"/>
  <c r="O114" i="4"/>
  <c r="G94" i="4"/>
  <c r="H83" i="4"/>
  <c r="O61" i="4"/>
  <c r="G114" i="4"/>
  <c r="D16" i="4"/>
  <c r="A114" i="4"/>
  <c r="M116" i="4"/>
  <c r="P105" i="4"/>
  <c r="F61" i="4"/>
  <c r="K4" i="4"/>
  <c r="O26" i="4"/>
  <c r="E81" i="4"/>
  <c r="P15" i="4"/>
  <c r="R81" i="4"/>
  <c r="I81" i="4"/>
  <c r="M49" i="4"/>
  <c r="J27" i="4"/>
  <c r="M70" i="4"/>
  <c r="M115" i="4"/>
  <c r="H70" i="4"/>
  <c r="N93" i="4"/>
  <c r="Q105" i="4"/>
  <c r="R61" i="4"/>
  <c r="A92" i="4"/>
  <c r="N114" i="4"/>
  <c r="K105" i="4"/>
  <c r="N61" i="4"/>
  <c r="O48" i="4"/>
  <c r="N48" i="4"/>
  <c r="A4" i="4"/>
  <c r="O116" i="4"/>
  <c r="N94" i="4"/>
  <c r="P61" i="4"/>
  <c r="F4" i="4"/>
  <c r="A48" i="4"/>
  <c r="M81" i="4"/>
  <c r="P116" i="4"/>
  <c r="M83" i="4"/>
  <c r="E4" i="4"/>
  <c r="E82" i="4"/>
  <c r="J70" i="4"/>
  <c r="I15" i="4"/>
  <c r="J81" i="4"/>
  <c r="S81" i="4"/>
  <c r="I93" i="4"/>
  <c r="K93" i="4"/>
  <c r="M114" i="4"/>
  <c r="N115" i="4"/>
  <c r="G49" i="4"/>
  <c r="I5" i="4"/>
  <c r="S115" i="4"/>
  <c r="O83" i="4"/>
  <c r="H103" i="4"/>
  <c r="N105" i="4"/>
  <c r="N50" i="4"/>
  <c r="H81" i="4"/>
  <c r="M71" i="4"/>
  <c r="I116" i="4"/>
  <c r="J94" i="4"/>
  <c r="R72" i="4"/>
  <c r="E16" i="4"/>
  <c r="F26" i="4"/>
  <c r="F92" i="4"/>
  <c r="F94" i="4"/>
  <c r="H61" i="4"/>
  <c r="J48" i="4"/>
  <c r="L81" i="4"/>
  <c r="L15" i="4"/>
  <c r="F81" i="4"/>
  <c r="F15" i="4"/>
  <c r="O115" i="4"/>
  <c r="Q93" i="4"/>
  <c r="H5" i="4"/>
  <c r="I27" i="4"/>
  <c r="I49" i="4"/>
  <c r="P27" i="4"/>
  <c r="S116" i="4"/>
  <c r="Q116" i="4"/>
  <c r="R105" i="4"/>
  <c r="I105" i="4"/>
  <c r="R94" i="4"/>
  <c r="L94" i="4"/>
  <c r="K83" i="4"/>
  <c r="J61" i="4"/>
  <c r="G61" i="4"/>
  <c r="K70" i="4"/>
  <c r="M4" i="4"/>
  <c r="D115" i="4"/>
  <c r="F114" i="4"/>
  <c r="G48" i="4"/>
  <c r="A70" i="4"/>
  <c r="S4" i="4"/>
  <c r="N26" i="4"/>
  <c r="A5" i="4"/>
  <c r="E15" i="4"/>
  <c r="O81" i="4"/>
  <c r="R15" i="4"/>
  <c r="J71" i="4"/>
  <c r="S93" i="4"/>
  <c r="J5" i="4"/>
  <c r="M27" i="4"/>
  <c r="O49" i="4"/>
  <c r="N27" i="4"/>
  <c r="H94" i="4"/>
  <c r="G92" i="4"/>
  <c r="D49" i="4"/>
  <c r="A26" i="4"/>
  <c r="D48" i="4"/>
  <c r="Q27" i="4"/>
  <c r="J115" i="4"/>
  <c r="G116" i="4"/>
  <c r="L105" i="4"/>
  <c r="Q83" i="4"/>
  <c r="K61" i="4"/>
  <c r="J50" i="4"/>
  <c r="D93" i="4"/>
  <c r="D60" i="4"/>
  <c r="K48" i="4"/>
  <c r="F48" i="4"/>
  <c r="H105" i="4"/>
  <c r="N72" i="4"/>
  <c r="F50" i="4"/>
  <c r="D27" i="4"/>
  <c r="L103" i="4"/>
  <c r="P72" i="4"/>
  <c r="G70" i="4"/>
  <c r="J72" i="4"/>
  <c r="S50" i="4"/>
  <c r="T15" i="4" l="1"/>
  <c r="A16" i="4"/>
  <c r="A17" i="4" s="1"/>
  <c r="A18" i="4" s="1"/>
  <c r="A19" i="4" s="1"/>
  <c r="A20" i="4" s="1"/>
  <c r="F36" i="16"/>
  <c r="F35" i="8"/>
  <c r="F37" i="9"/>
  <c r="D29" i="6"/>
  <c r="D29" i="14"/>
  <c r="F35" i="13"/>
  <c r="D29" i="7"/>
  <c r="F37" i="16"/>
  <c r="D29" i="9"/>
  <c r="F36" i="11"/>
  <c r="S51" i="5"/>
  <c r="A115" i="4"/>
  <c r="A116" i="4" s="1"/>
  <c r="A117" i="4" s="1"/>
  <c r="A118" i="4" s="1"/>
  <c r="A119" i="4" s="1"/>
  <c r="T48" i="4"/>
  <c r="A27" i="4"/>
  <c r="A28" i="4" s="1"/>
  <c r="A29" i="4" s="1"/>
  <c r="A30" i="4" s="1"/>
  <c r="A31" i="4" s="1"/>
  <c r="Q8" i="5"/>
  <c r="M8" i="5"/>
  <c r="I8" i="5"/>
  <c r="E8" i="5"/>
  <c r="R7" i="5"/>
  <c r="N7" i="5"/>
  <c r="J7" i="5"/>
  <c r="F7" i="5"/>
  <c r="O6" i="5"/>
  <c r="K6" i="5"/>
  <c r="G6" i="5"/>
  <c r="C6" i="5"/>
  <c r="P5" i="5"/>
  <c r="L5" i="5"/>
  <c r="H5" i="5"/>
  <c r="D5" i="5"/>
  <c r="Q4" i="5"/>
  <c r="M4" i="5"/>
  <c r="I4" i="5"/>
  <c r="E4" i="5"/>
  <c r="P8" i="5"/>
  <c r="L8" i="5"/>
  <c r="H8" i="5"/>
  <c r="D8" i="5"/>
  <c r="Q7" i="5"/>
  <c r="M7" i="5"/>
  <c r="I7" i="5"/>
  <c r="E7" i="5"/>
  <c r="R6" i="5"/>
  <c r="N6" i="5"/>
  <c r="J6" i="5"/>
  <c r="F6" i="5"/>
  <c r="O5" i="5"/>
  <c r="K5" i="5"/>
  <c r="G5" i="5"/>
  <c r="C5" i="5"/>
  <c r="P4" i="5"/>
  <c r="O8" i="5"/>
  <c r="K8" i="5"/>
  <c r="G8" i="5"/>
  <c r="C8" i="5"/>
  <c r="P7" i="5"/>
  <c r="L7" i="5"/>
  <c r="H7" i="5"/>
  <c r="D7" i="5"/>
  <c r="Q6" i="5"/>
  <c r="M6" i="5"/>
  <c r="I6" i="5"/>
  <c r="R8" i="5"/>
  <c r="N8" i="5"/>
  <c r="J8" i="5"/>
  <c r="F8" i="5"/>
  <c r="O7" i="5"/>
  <c r="K7" i="5"/>
  <c r="G7" i="5"/>
  <c r="C7" i="5"/>
  <c r="P6" i="5"/>
  <c r="L6" i="5"/>
  <c r="H6" i="5"/>
  <c r="D6" i="5"/>
  <c r="Q5" i="5"/>
  <c r="M5" i="5"/>
  <c r="I5" i="5"/>
  <c r="E5" i="5"/>
  <c r="R4" i="5"/>
  <c r="N4" i="5"/>
  <c r="J4" i="5"/>
  <c r="F4" i="5"/>
  <c r="R5" i="5"/>
  <c r="H4" i="5"/>
  <c r="N5" i="5"/>
  <c r="O4" i="5"/>
  <c r="G4" i="5"/>
  <c r="J5" i="5"/>
  <c r="L4" i="5"/>
  <c r="D4" i="5"/>
  <c r="E6" i="5"/>
  <c r="F5" i="5"/>
  <c r="K4" i="5"/>
  <c r="C4" i="5"/>
  <c r="T70" i="4"/>
  <c r="A49" i="4"/>
  <c r="A50" i="4" s="1"/>
  <c r="A51" i="4" s="1"/>
  <c r="A52" i="4" s="1"/>
  <c r="A53" i="4" s="1"/>
  <c r="T38" i="4"/>
  <c r="T92" i="4"/>
  <c r="T81" i="4"/>
  <c r="A71" i="4"/>
  <c r="A72" i="4" s="1"/>
  <c r="A73" i="4" s="1"/>
  <c r="A74" i="4" s="1"/>
  <c r="A75" i="4" s="1"/>
  <c r="T115" i="4"/>
  <c r="T93" i="4"/>
  <c r="T71" i="4"/>
  <c r="T49" i="4"/>
  <c r="T27" i="4"/>
  <c r="T60" i="4"/>
  <c r="T114" i="4"/>
  <c r="T103" i="4"/>
  <c r="A93" i="4"/>
  <c r="A94" i="4" s="1"/>
  <c r="A95" i="4" s="1"/>
  <c r="A96" i="4" s="1"/>
  <c r="A97" i="4" s="1"/>
  <c r="T26" i="4"/>
  <c r="T5" i="4"/>
  <c r="T104" i="4"/>
  <c r="T4" i="4"/>
  <c r="C49" i="15"/>
  <c r="B48" i="15"/>
  <c r="C50" i="12"/>
  <c r="B49" i="12"/>
  <c r="D51" i="11"/>
  <c r="M50" i="11"/>
  <c r="C50" i="10"/>
  <c r="B49" i="10"/>
  <c r="D50" i="9"/>
  <c r="M49" i="9"/>
  <c r="D50" i="7"/>
  <c r="M49" i="7"/>
  <c r="F36" i="6"/>
  <c r="D51" i="16"/>
  <c r="M50" i="16"/>
  <c r="D51" i="15"/>
  <c r="M50" i="15"/>
  <c r="D51" i="12"/>
  <c r="M50" i="12"/>
  <c r="F35" i="12"/>
  <c r="C49" i="11"/>
  <c r="B48" i="11"/>
  <c r="M50" i="10"/>
  <c r="D51" i="10"/>
  <c r="B48" i="8"/>
  <c r="C49" i="8"/>
  <c r="D29" i="10"/>
  <c r="D29" i="12"/>
  <c r="D29" i="16"/>
  <c r="U117" i="4"/>
  <c r="U29" i="4"/>
  <c r="U40" i="4"/>
  <c r="A21" i="4"/>
  <c r="A22" i="4" s="1"/>
  <c r="A23" i="4"/>
  <c r="C49" i="9"/>
  <c r="B48" i="9"/>
  <c r="F37" i="8"/>
  <c r="C49" i="7"/>
  <c r="B48" i="7"/>
  <c r="C49" i="6"/>
  <c r="B48" i="6"/>
  <c r="U7" i="4"/>
  <c r="D29" i="8"/>
  <c r="D29" i="13"/>
  <c r="U95" i="4"/>
  <c r="U84" i="4"/>
  <c r="U62" i="4"/>
  <c r="A87" i="4"/>
  <c r="A88" i="4" s="1"/>
  <c r="A89" i="4"/>
  <c r="A43" i="4"/>
  <c r="A44" i="4" s="1"/>
  <c r="A45" i="4"/>
  <c r="C49" i="16"/>
  <c r="B48" i="16"/>
  <c r="C49" i="14"/>
  <c r="B48" i="14"/>
  <c r="D51" i="14"/>
  <c r="M50" i="14"/>
  <c r="C50" i="13"/>
  <c r="B49" i="13"/>
  <c r="D51" i="13"/>
  <c r="M50" i="13"/>
  <c r="D51" i="8"/>
  <c r="M50" i="8"/>
  <c r="U73" i="4"/>
  <c r="D51" i="6"/>
  <c r="M50" i="6"/>
  <c r="U106" i="4"/>
  <c r="D29" i="15"/>
  <c r="U51" i="4"/>
  <c r="U18" i="4"/>
  <c r="A109" i="4"/>
  <c r="A110" i="4" s="1"/>
  <c r="A111" i="4"/>
  <c r="A65" i="4"/>
  <c r="A66" i="4" s="1"/>
  <c r="A67" i="4"/>
  <c r="M28" i="4"/>
  <c r="S28" i="4"/>
  <c r="R17" i="4"/>
  <c r="H17" i="4"/>
  <c r="H72" i="4"/>
  <c r="M39" i="4"/>
  <c r="Q39" i="4"/>
  <c r="I82" i="4"/>
  <c r="M82" i="4"/>
  <c r="O6" i="4"/>
  <c r="H6" i="4"/>
  <c r="J16" i="4"/>
  <c r="I16" i="4"/>
  <c r="Q28" i="4"/>
  <c r="K28" i="4"/>
  <c r="S17" i="4"/>
  <c r="G17" i="4"/>
  <c r="F72" i="4"/>
  <c r="G39" i="4"/>
  <c r="P50" i="4"/>
  <c r="Q82" i="4"/>
  <c r="S82" i="4"/>
  <c r="L6" i="4"/>
  <c r="G6" i="4"/>
  <c r="Q16" i="4"/>
  <c r="H16" i="4"/>
  <c r="S106" i="4"/>
  <c r="Q95" i="4"/>
  <c r="K95" i="4"/>
  <c r="I73" i="4"/>
  <c r="J73" i="4"/>
  <c r="O62" i="4"/>
  <c r="M51" i="4"/>
  <c r="G51" i="4"/>
  <c r="E94" i="4"/>
  <c r="E83" i="4"/>
  <c r="D6" i="4"/>
  <c r="L50" i="4"/>
  <c r="H28" i="4"/>
  <c r="O28" i="4"/>
  <c r="I72" i="4"/>
  <c r="O17" i="4"/>
  <c r="G72" i="4"/>
  <c r="O39" i="4"/>
  <c r="G50" i="4"/>
  <c r="F82" i="4"/>
  <c r="G82" i="4"/>
  <c r="J6" i="4"/>
  <c r="P16" i="4"/>
  <c r="S73" i="4"/>
  <c r="F73" i="4"/>
  <c r="D61" i="4"/>
  <c r="D50" i="4"/>
  <c r="D83" i="4"/>
  <c r="D17" i="4"/>
  <c r="L106" i="4"/>
  <c r="G73" i="4"/>
  <c r="D105" i="4"/>
  <c r="D116" i="4"/>
  <c r="N117" i="4"/>
  <c r="O95" i="4"/>
  <c r="H73" i="4"/>
  <c r="F62" i="4"/>
  <c r="A6" i="4"/>
  <c r="R50" i="4"/>
  <c r="J28" i="4"/>
  <c r="F28" i="4"/>
  <c r="J17" i="4"/>
  <c r="I50" i="4"/>
  <c r="K39" i="4"/>
  <c r="F39" i="4"/>
  <c r="Q72" i="4"/>
  <c r="H82" i="4"/>
  <c r="K82" i="4"/>
  <c r="F6" i="4"/>
  <c r="K16" i="4"/>
  <c r="O73" i="4"/>
  <c r="D72" i="4"/>
  <c r="E17" i="4"/>
  <c r="E105" i="4"/>
  <c r="K73" i="4"/>
  <c r="E50" i="4"/>
  <c r="H106" i="4"/>
  <c r="H95" i="4"/>
  <c r="F95" i="4"/>
  <c r="P73" i="4"/>
  <c r="Q62" i="4"/>
  <c r="S51" i="4"/>
  <c r="E116" i="4"/>
  <c r="M72" i="4"/>
  <c r="L28" i="4"/>
  <c r="G28" i="4"/>
  <c r="P17" i="4"/>
  <c r="N17" i="4"/>
  <c r="K50" i="4"/>
  <c r="J39" i="4"/>
  <c r="L39" i="4"/>
  <c r="Q50" i="4"/>
  <c r="N82" i="4"/>
  <c r="P6" i="4"/>
  <c r="S6" i="4"/>
  <c r="O16" i="4"/>
  <c r="G16" i="4"/>
  <c r="E61" i="4"/>
  <c r="R106" i="4"/>
  <c r="Q73" i="4"/>
  <c r="E72" i="4"/>
  <c r="F51" i="4"/>
  <c r="S72" i="4"/>
  <c r="N28" i="4"/>
  <c r="R28" i="4"/>
  <c r="I17" i="4"/>
  <c r="K17" i="4"/>
  <c r="K72" i="4"/>
  <c r="S39" i="4"/>
  <c r="I39" i="4"/>
  <c r="L72" i="4"/>
  <c r="L82" i="4"/>
  <c r="N6" i="4"/>
  <c r="R6" i="4"/>
  <c r="F16" i="4"/>
  <c r="S16" i="4"/>
  <c r="N106" i="4"/>
  <c r="M73" i="4"/>
  <c r="N62" i="4"/>
  <c r="D28" i="4"/>
  <c r="I106" i="4"/>
  <c r="G84" i="4"/>
  <c r="S62" i="4"/>
  <c r="E6" i="4"/>
  <c r="P28" i="4"/>
  <c r="M17" i="4"/>
  <c r="F17" i="4"/>
  <c r="M50" i="4"/>
  <c r="R39" i="4"/>
  <c r="N39" i="4"/>
  <c r="O82" i="4"/>
  <c r="R82" i="4"/>
  <c r="K6" i="4"/>
  <c r="M6" i="4"/>
  <c r="M16" i="4"/>
  <c r="N16" i="4"/>
  <c r="I28" i="4"/>
  <c r="L17" i="4"/>
  <c r="Q17" i="4"/>
  <c r="O50" i="4"/>
  <c r="P39" i="4"/>
  <c r="H39" i="4"/>
  <c r="J82" i="4"/>
  <c r="P82" i="4"/>
  <c r="I6" i="4"/>
  <c r="Q6" i="4"/>
  <c r="L16" i="4"/>
  <c r="R16" i="4"/>
  <c r="Q106" i="4"/>
  <c r="J106" i="4"/>
  <c r="S95" i="4"/>
  <c r="L73" i="4"/>
  <c r="R73" i="4"/>
  <c r="O51" i="4"/>
  <c r="E28" i="4"/>
  <c r="E39" i="4"/>
  <c r="D39" i="4"/>
  <c r="H117" i="4"/>
  <c r="F106" i="4"/>
  <c r="L84" i="4"/>
  <c r="N73" i="4"/>
  <c r="K51" i="4"/>
  <c r="D94" i="4"/>
  <c r="I117" i="4"/>
  <c r="H84" i="4"/>
  <c r="K62" i="4"/>
  <c r="M95" i="4"/>
  <c r="O106" i="4"/>
  <c r="I51" i="4"/>
  <c r="T16" i="4" l="1"/>
  <c r="T82" i="4"/>
  <c r="F9" i="5"/>
  <c r="K9" i="5"/>
  <c r="L9" i="5"/>
  <c r="S6" i="5"/>
  <c r="O9" i="5"/>
  <c r="C9" i="5"/>
  <c r="T61" i="4"/>
  <c r="T105" i="4"/>
  <c r="T6" i="4"/>
  <c r="T116" i="4"/>
  <c r="T72" i="4"/>
  <c r="T17" i="4"/>
  <c r="T83" i="4"/>
  <c r="T39" i="4"/>
  <c r="T50" i="4"/>
  <c r="T94" i="4"/>
  <c r="Q20" i="5"/>
  <c r="M20" i="5"/>
  <c r="I20" i="5"/>
  <c r="E20" i="5"/>
  <c r="R19" i="5"/>
  <c r="N19" i="5"/>
  <c r="J19" i="5"/>
  <c r="F19" i="5"/>
  <c r="O18" i="5"/>
  <c r="K18" i="5"/>
  <c r="G18" i="5"/>
  <c r="C18" i="5"/>
  <c r="P17" i="5"/>
  <c r="L17" i="5"/>
  <c r="H17" i="5"/>
  <c r="D17" i="5"/>
  <c r="Q16" i="5"/>
  <c r="M16" i="5"/>
  <c r="I16" i="5"/>
  <c r="E16" i="5"/>
  <c r="P20" i="5"/>
  <c r="L20" i="5"/>
  <c r="H20" i="5"/>
  <c r="D20" i="5"/>
  <c r="Q19" i="5"/>
  <c r="M19" i="5"/>
  <c r="I19" i="5"/>
  <c r="E19" i="5"/>
  <c r="R18" i="5"/>
  <c r="N18" i="5"/>
  <c r="J18" i="5"/>
  <c r="F18" i="5"/>
  <c r="O17" i="5"/>
  <c r="K17" i="5"/>
  <c r="G17" i="5"/>
  <c r="C17" i="5"/>
  <c r="P16" i="5"/>
  <c r="L16" i="5"/>
  <c r="H16" i="5"/>
  <c r="D16" i="5"/>
  <c r="O20" i="5"/>
  <c r="K20" i="5"/>
  <c r="G20" i="5"/>
  <c r="C20" i="5"/>
  <c r="P19" i="5"/>
  <c r="L19" i="5"/>
  <c r="H19" i="5"/>
  <c r="D19" i="5"/>
  <c r="Q18" i="5"/>
  <c r="M18" i="5"/>
  <c r="I18" i="5"/>
  <c r="E18" i="5"/>
  <c r="R17" i="5"/>
  <c r="N17" i="5"/>
  <c r="J17" i="5"/>
  <c r="F17" i="5"/>
  <c r="O16" i="5"/>
  <c r="K16" i="5"/>
  <c r="G16" i="5"/>
  <c r="C16" i="5"/>
  <c r="R20" i="5"/>
  <c r="N20" i="5"/>
  <c r="J20" i="5"/>
  <c r="F20" i="5"/>
  <c r="O19" i="5"/>
  <c r="K19" i="5"/>
  <c r="G19" i="5"/>
  <c r="C19" i="5"/>
  <c r="P18" i="5"/>
  <c r="L18" i="5"/>
  <c r="H18" i="5"/>
  <c r="D18" i="5"/>
  <c r="Q17" i="5"/>
  <c r="M17" i="5"/>
  <c r="I17" i="5"/>
  <c r="E17" i="5"/>
  <c r="R16" i="5"/>
  <c r="R21" i="5" s="1"/>
  <c r="N16" i="5"/>
  <c r="N21" i="5" s="1"/>
  <c r="J16" i="5"/>
  <c r="J21" i="5" s="1"/>
  <c r="F16" i="5"/>
  <c r="F21" i="5" s="1"/>
  <c r="T28" i="4"/>
  <c r="U107" i="4"/>
  <c r="D9" i="5"/>
  <c r="S4" i="5"/>
  <c r="S8" i="5"/>
  <c r="E9" i="5"/>
  <c r="S5" i="5"/>
  <c r="D10" i="5"/>
  <c r="C11" i="5"/>
  <c r="F12" i="5"/>
  <c r="E13" i="5"/>
  <c r="D14" i="5"/>
  <c r="E10" i="5"/>
  <c r="D11" i="5"/>
  <c r="C12" i="5"/>
  <c r="F13" i="5"/>
  <c r="E14" i="5"/>
  <c r="F10" i="5"/>
  <c r="E11" i="5"/>
  <c r="D12" i="5"/>
  <c r="C13" i="5"/>
  <c r="F14" i="5"/>
  <c r="C10" i="5"/>
  <c r="F11" i="5"/>
  <c r="E12" i="5"/>
  <c r="D13" i="5"/>
  <c r="C14" i="5"/>
  <c r="A34" i="4"/>
  <c r="A32" i="4"/>
  <c r="A33" i="4" s="1"/>
  <c r="D52" i="13"/>
  <c r="M51" i="13"/>
  <c r="D52" i="8"/>
  <c r="M51" i="8"/>
  <c r="D52" i="14"/>
  <c r="M51" i="14"/>
  <c r="B49" i="16"/>
  <c r="C50" i="16"/>
  <c r="U85" i="4"/>
  <c r="U8" i="4"/>
  <c r="U41" i="4"/>
  <c r="C50" i="8"/>
  <c r="B49" i="8"/>
  <c r="D52" i="12"/>
  <c r="M51" i="12"/>
  <c r="M51" i="16"/>
  <c r="D52" i="16"/>
  <c r="D51" i="7"/>
  <c r="M50" i="7"/>
  <c r="C51" i="10"/>
  <c r="B50" i="10"/>
  <c r="C51" i="12"/>
  <c r="B50" i="12"/>
  <c r="A78" i="4"/>
  <c r="A76" i="4"/>
  <c r="A77" i="4" s="1"/>
  <c r="A56" i="4"/>
  <c r="A54" i="4"/>
  <c r="A55" i="4" s="1"/>
  <c r="J9" i="5"/>
  <c r="I9" i="5"/>
  <c r="H10" i="5"/>
  <c r="G11" i="5"/>
  <c r="J12" i="5"/>
  <c r="I13" i="5"/>
  <c r="H14" i="5"/>
  <c r="I10" i="5"/>
  <c r="H11" i="5"/>
  <c r="G12" i="5"/>
  <c r="J13" i="5"/>
  <c r="I14" i="5"/>
  <c r="J10" i="5"/>
  <c r="I11" i="5"/>
  <c r="H12" i="5"/>
  <c r="G13" i="5"/>
  <c r="J14" i="5"/>
  <c r="G10" i="5"/>
  <c r="J11" i="5"/>
  <c r="I12" i="5"/>
  <c r="H13" i="5"/>
  <c r="G14" i="5"/>
  <c r="U52" i="4"/>
  <c r="D52" i="6"/>
  <c r="M51" i="6"/>
  <c r="U96" i="4"/>
  <c r="C50" i="6"/>
  <c r="B49" i="6"/>
  <c r="U30" i="4"/>
  <c r="C50" i="11"/>
  <c r="B49" i="11"/>
  <c r="A100" i="4"/>
  <c r="A98" i="4"/>
  <c r="A99" i="4" s="1"/>
  <c r="H9" i="5"/>
  <c r="N9" i="5"/>
  <c r="M9" i="5"/>
  <c r="L10" i="5"/>
  <c r="K11" i="5"/>
  <c r="N12" i="5"/>
  <c r="M13" i="5"/>
  <c r="L14" i="5"/>
  <c r="M10" i="5"/>
  <c r="L11" i="5"/>
  <c r="K12" i="5"/>
  <c r="N13" i="5"/>
  <c r="M14" i="5"/>
  <c r="N10" i="5"/>
  <c r="M11" i="5"/>
  <c r="L12" i="5"/>
  <c r="K13" i="5"/>
  <c r="N14" i="5"/>
  <c r="K10" i="5"/>
  <c r="N11" i="5"/>
  <c r="M12" i="5"/>
  <c r="L13" i="5"/>
  <c r="K14" i="5"/>
  <c r="C50" i="7"/>
  <c r="B49" i="7"/>
  <c r="U118" i="4"/>
  <c r="U19" i="4"/>
  <c r="U74" i="4"/>
  <c r="C51" i="13"/>
  <c r="B50" i="13"/>
  <c r="C50" i="14"/>
  <c r="B49" i="14"/>
  <c r="U63" i="4"/>
  <c r="C50" i="9"/>
  <c r="B49" i="9"/>
  <c r="D52" i="10"/>
  <c r="M51" i="10"/>
  <c r="M51" i="15"/>
  <c r="D52" i="15"/>
  <c r="D51" i="9"/>
  <c r="M50" i="9"/>
  <c r="M51" i="11"/>
  <c r="D52" i="11"/>
  <c r="B49" i="15"/>
  <c r="C50" i="15"/>
  <c r="G9" i="5"/>
  <c r="R9" i="5"/>
  <c r="S7" i="5"/>
  <c r="P9" i="5"/>
  <c r="Q9" i="5"/>
  <c r="P10" i="5"/>
  <c r="O11" i="5"/>
  <c r="R12" i="5"/>
  <c r="Q13" i="5"/>
  <c r="P14" i="5"/>
  <c r="Q10" i="5"/>
  <c r="P11" i="5"/>
  <c r="O12" i="5"/>
  <c r="R13" i="5"/>
  <c r="Q14" i="5"/>
  <c r="R10" i="5"/>
  <c r="Q11" i="5"/>
  <c r="P12" i="5"/>
  <c r="O13" i="5"/>
  <c r="R14" i="5"/>
  <c r="O10" i="5"/>
  <c r="R11" i="5"/>
  <c r="Q12" i="5"/>
  <c r="P13" i="5"/>
  <c r="O14" i="5"/>
  <c r="A122" i="4"/>
  <c r="A120" i="4"/>
  <c r="A121" i="4" s="1"/>
  <c r="O18" i="4"/>
  <c r="J62" i="4"/>
  <c r="G117" i="4"/>
  <c r="P95" i="4"/>
  <c r="R95" i="4"/>
  <c r="J95" i="4"/>
  <c r="O7" i="4"/>
  <c r="M7" i="4"/>
  <c r="Q84" i="4"/>
  <c r="P40" i="4"/>
  <c r="J40" i="4"/>
  <c r="Q29" i="4"/>
  <c r="H29" i="4"/>
  <c r="O118" i="4"/>
  <c r="H118" i="4"/>
  <c r="Q107" i="4"/>
  <c r="O96" i="4"/>
  <c r="M96" i="4"/>
  <c r="K74" i="4"/>
  <c r="H74" i="4"/>
  <c r="M63" i="4"/>
  <c r="K52" i="4"/>
  <c r="I52" i="4"/>
  <c r="D40" i="4"/>
  <c r="E51" i="4"/>
  <c r="E95" i="4"/>
  <c r="S107" i="4"/>
  <c r="K96" i="4"/>
  <c r="Q74" i="4"/>
  <c r="I63" i="4"/>
  <c r="O52" i="4"/>
  <c r="D95" i="4"/>
  <c r="Q18" i="4"/>
  <c r="I62" i="4"/>
  <c r="L51" i="4"/>
  <c r="P106" i="4"/>
  <c r="I95" i="4"/>
  <c r="L95" i="4"/>
  <c r="J7" i="4"/>
  <c r="R7" i="4"/>
  <c r="G95" i="4"/>
  <c r="R40" i="4"/>
  <c r="Q40" i="4"/>
  <c r="S29" i="4"/>
  <c r="L29" i="4"/>
  <c r="G118" i="4"/>
  <c r="M107" i="4"/>
  <c r="I96" i="4"/>
  <c r="R63" i="4"/>
  <c r="G52" i="4"/>
  <c r="D51" i="4"/>
  <c r="A7" i="4"/>
  <c r="S18" i="4"/>
  <c r="I18" i="4"/>
  <c r="K84" i="4"/>
  <c r="F84" i="4"/>
  <c r="R51" i="4"/>
  <c r="K106" i="4"/>
  <c r="M117" i="4"/>
  <c r="H7" i="4"/>
  <c r="P7" i="4"/>
  <c r="F117" i="4"/>
  <c r="G40" i="4"/>
  <c r="R84" i="4"/>
  <c r="O29" i="4"/>
  <c r="Q118" i="4"/>
  <c r="G107" i="4"/>
  <c r="I107" i="4"/>
  <c r="G96" i="4"/>
  <c r="P96" i="4"/>
  <c r="M74" i="4"/>
  <c r="N63" i="4"/>
  <c r="O63" i="4"/>
  <c r="R52" i="4"/>
  <c r="P52" i="4"/>
  <c r="E29" i="4"/>
  <c r="E117" i="4"/>
  <c r="D29" i="4"/>
  <c r="D117" i="4"/>
  <c r="D73" i="4"/>
  <c r="R118" i="4"/>
  <c r="N107" i="4"/>
  <c r="N96" i="4"/>
  <c r="S74" i="4"/>
  <c r="P63" i="4"/>
  <c r="H52" i="4"/>
  <c r="D18" i="4"/>
  <c r="P118" i="4"/>
  <c r="H107" i="4"/>
  <c r="F96" i="4"/>
  <c r="J74" i="4"/>
  <c r="K63" i="4"/>
  <c r="Q52" i="4"/>
  <c r="D84" i="4"/>
  <c r="N18" i="4"/>
  <c r="I84" i="4"/>
  <c r="S84" i="4"/>
  <c r="I7" i="4"/>
  <c r="S40" i="4"/>
  <c r="M29" i="4"/>
  <c r="F74" i="4"/>
  <c r="E40" i="4"/>
  <c r="H18" i="4"/>
  <c r="L18" i="4"/>
  <c r="P84" i="4"/>
  <c r="K117" i="4"/>
  <c r="P51" i="4"/>
  <c r="M106" i="4"/>
  <c r="N51" i="4"/>
  <c r="N7" i="4"/>
  <c r="G7" i="4"/>
  <c r="S117" i="4"/>
  <c r="O40" i="4"/>
  <c r="J117" i="4"/>
  <c r="P29" i="4"/>
  <c r="K118" i="4"/>
  <c r="M118" i="4"/>
  <c r="R107" i="4"/>
  <c r="O107" i="4"/>
  <c r="R96" i="4"/>
  <c r="L96" i="4"/>
  <c r="O74" i="4"/>
  <c r="I74" i="4"/>
  <c r="J63" i="4"/>
  <c r="G63" i="4"/>
  <c r="N52" i="4"/>
  <c r="L52" i="4"/>
  <c r="E18" i="4"/>
  <c r="I118" i="4"/>
  <c r="P107" i="4"/>
  <c r="H96" i="4"/>
  <c r="R74" i="4"/>
  <c r="F63" i="4"/>
  <c r="J52" i="4"/>
  <c r="E73" i="4"/>
  <c r="J118" i="4"/>
  <c r="F107" i="4"/>
  <c r="P74" i="4"/>
  <c r="H63" i="4"/>
  <c r="D106" i="4"/>
  <c r="D62" i="4"/>
  <c r="F18" i="4"/>
  <c r="R62" i="4"/>
  <c r="M84" i="4"/>
  <c r="G106" i="4"/>
  <c r="N84" i="4"/>
  <c r="H40" i="4"/>
  <c r="F118" i="4"/>
  <c r="L118" i="4"/>
  <c r="S96" i="4"/>
  <c r="Q96" i="4"/>
  <c r="J85" i="4"/>
  <c r="L74" i="4"/>
  <c r="S52" i="4"/>
  <c r="E7" i="4"/>
  <c r="M18" i="4"/>
  <c r="R18" i="4"/>
  <c r="R117" i="4"/>
  <c r="O84" i="4"/>
  <c r="G62" i="4"/>
  <c r="O117" i="4"/>
  <c r="M62" i="4"/>
  <c r="L7" i="4"/>
  <c r="F7" i="4"/>
  <c r="F40" i="4"/>
  <c r="I40" i="4"/>
  <c r="F29" i="4"/>
  <c r="G29" i="4"/>
  <c r="J18" i="4"/>
  <c r="G18" i="4"/>
  <c r="L117" i="4"/>
  <c r="Q117" i="4"/>
  <c r="P62" i="4"/>
  <c r="H51" i="4"/>
  <c r="L62" i="4"/>
  <c r="K7" i="4"/>
  <c r="S7" i="4"/>
  <c r="K40" i="4"/>
  <c r="L40" i="4"/>
  <c r="N29" i="4"/>
  <c r="J29" i="4"/>
  <c r="N118" i="4"/>
  <c r="S118" i="4"/>
  <c r="J107" i="4"/>
  <c r="L107" i="4"/>
  <c r="J96" i="4"/>
  <c r="N74" i="4"/>
  <c r="G74" i="4"/>
  <c r="S63" i="4"/>
  <c r="L63" i="4"/>
  <c r="F52" i="4"/>
  <c r="E106" i="4"/>
  <c r="E84" i="4"/>
  <c r="E62" i="4"/>
  <c r="P18" i="4"/>
  <c r="K18" i="4"/>
  <c r="J51" i="4"/>
  <c r="P117" i="4"/>
  <c r="J84" i="4"/>
  <c r="H62" i="4"/>
  <c r="N95" i="4"/>
  <c r="Q7" i="4"/>
  <c r="Q51" i="4"/>
  <c r="N40" i="4"/>
  <c r="M40" i="4"/>
  <c r="I29" i="4"/>
  <c r="R29" i="4"/>
  <c r="K29" i="4"/>
  <c r="K107" i="4"/>
  <c r="I85" i="4"/>
  <c r="Q63" i="4"/>
  <c r="M52" i="4"/>
  <c r="D7" i="4"/>
  <c r="F85" i="4"/>
  <c r="O26" i="5" l="1"/>
  <c r="K26" i="5"/>
  <c r="G26" i="5"/>
  <c r="C26" i="5"/>
  <c r="P25" i="5"/>
  <c r="L25" i="5"/>
  <c r="H25" i="5"/>
  <c r="D25" i="5"/>
  <c r="Q24" i="5"/>
  <c r="M24" i="5"/>
  <c r="I24" i="5"/>
  <c r="E24" i="5"/>
  <c r="R23" i="5"/>
  <c r="N23" i="5"/>
  <c r="J23" i="5"/>
  <c r="F23" i="5"/>
  <c r="O22" i="5"/>
  <c r="K22" i="5"/>
  <c r="G22" i="5"/>
  <c r="C22" i="5"/>
  <c r="R26" i="5"/>
  <c r="N26" i="5"/>
  <c r="J26" i="5"/>
  <c r="F26" i="5"/>
  <c r="O25" i="5"/>
  <c r="K25" i="5"/>
  <c r="G25" i="5"/>
  <c r="C25" i="5"/>
  <c r="P24" i="5"/>
  <c r="L24" i="5"/>
  <c r="H24" i="5"/>
  <c r="D24" i="5"/>
  <c r="Q23" i="5"/>
  <c r="M23" i="5"/>
  <c r="I23" i="5"/>
  <c r="E23" i="5"/>
  <c r="R22" i="5"/>
  <c r="N22" i="5"/>
  <c r="J22" i="5"/>
  <c r="F22" i="5"/>
  <c r="Q26" i="5"/>
  <c r="M26" i="5"/>
  <c r="I26" i="5"/>
  <c r="E26" i="5"/>
  <c r="R25" i="5"/>
  <c r="N25" i="5"/>
  <c r="J25" i="5"/>
  <c r="F25" i="5"/>
  <c r="O24" i="5"/>
  <c r="K24" i="5"/>
  <c r="G24" i="5"/>
  <c r="C24" i="5"/>
  <c r="P23" i="5"/>
  <c r="L23" i="5"/>
  <c r="H23" i="5"/>
  <c r="D23" i="5"/>
  <c r="Q22" i="5"/>
  <c r="M22" i="5"/>
  <c r="I22" i="5"/>
  <c r="E22" i="5"/>
  <c r="P26" i="5"/>
  <c r="L26" i="5"/>
  <c r="H26" i="5"/>
  <c r="D26" i="5"/>
  <c r="Q25" i="5"/>
  <c r="M25" i="5"/>
  <c r="I25" i="5"/>
  <c r="E25" i="5"/>
  <c r="R24" i="5"/>
  <c r="N24" i="5"/>
  <c r="J24" i="5"/>
  <c r="F24" i="5"/>
  <c r="O23" i="5"/>
  <c r="K23" i="5"/>
  <c r="G23" i="5"/>
  <c r="C23" i="5"/>
  <c r="P22" i="5"/>
  <c r="P27" i="5" s="1"/>
  <c r="L22" i="5"/>
  <c r="L27" i="5" s="1"/>
  <c r="H22" i="5"/>
  <c r="D22" i="5"/>
  <c r="T95" i="4"/>
  <c r="T62" i="4"/>
  <c r="T18" i="4"/>
  <c r="T117" i="4"/>
  <c r="T51" i="4"/>
  <c r="T7" i="4"/>
  <c r="T84" i="4"/>
  <c r="T73" i="4"/>
  <c r="T29" i="4"/>
  <c r="T40" i="4"/>
  <c r="T106" i="4"/>
  <c r="O15" i="5"/>
  <c r="M51" i="9"/>
  <c r="D52" i="9"/>
  <c r="M52" i="15"/>
  <c r="D53" i="15"/>
  <c r="C51" i="14"/>
  <c r="B50" i="14"/>
  <c r="C51" i="7"/>
  <c r="B50" i="7"/>
  <c r="L15" i="5"/>
  <c r="I15" i="5"/>
  <c r="M52" i="16"/>
  <c r="D53" i="16"/>
  <c r="S12" i="5"/>
  <c r="S14" i="5"/>
  <c r="S10" i="5"/>
  <c r="D15" i="5"/>
  <c r="K21" i="5"/>
  <c r="L21" i="5"/>
  <c r="M21" i="5"/>
  <c r="R15" i="5"/>
  <c r="D53" i="11"/>
  <c r="M52" i="11"/>
  <c r="U20" i="4"/>
  <c r="K15" i="5"/>
  <c r="U97" i="4"/>
  <c r="D53" i="6"/>
  <c r="M52" i="6"/>
  <c r="H15" i="5"/>
  <c r="C52" i="10"/>
  <c r="B51" i="10"/>
  <c r="D53" i="8"/>
  <c r="M52" i="8"/>
  <c r="M52" i="13"/>
  <c r="D53" i="13"/>
  <c r="C15" i="5"/>
  <c r="S9" i="5"/>
  <c r="O21" i="5"/>
  <c r="P21" i="5"/>
  <c r="Q21" i="5"/>
  <c r="Q15" i="5"/>
  <c r="U64" i="4"/>
  <c r="C52" i="13"/>
  <c r="B51" i="13"/>
  <c r="U119" i="4"/>
  <c r="N15" i="5"/>
  <c r="B50" i="11"/>
  <c r="C51" i="11"/>
  <c r="C51" i="6"/>
  <c r="B50" i="6"/>
  <c r="U53" i="4"/>
  <c r="G15" i="5"/>
  <c r="C51" i="8"/>
  <c r="B50" i="8"/>
  <c r="U9" i="4"/>
  <c r="U86" i="4"/>
  <c r="D53" i="14"/>
  <c r="M52" i="14"/>
  <c r="S13" i="5"/>
  <c r="F15" i="5"/>
  <c r="S11" i="5"/>
  <c r="S18" i="5"/>
  <c r="C21" i="5"/>
  <c r="S19" i="5"/>
  <c r="D21" i="5"/>
  <c r="S16" i="5"/>
  <c r="S20" i="5"/>
  <c r="E21" i="5"/>
  <c r="S17" i="5"/>
  <c r="P15" i="5"/>
  <c r="C51" i="15"/>
  <c r="B50" i="15"/>
  <c r="D53" i="10"/>
  <c r="M52" i="10"/>
  <c r="C51" i="9"/>
  <c r="B50" i="9"/>
  <c r="U75" i="4"/>
  <c r="M15" i="5"/>
  <c r="U31" i="4"/>
  <c r="J15" i="5"/>
  <c r="C52" i="12"/>
  <c r="B51" i="12"/>
  <c r="D52" i="7"/>
  <c r="M51" i="7"/>
  <c r="M52" i="12"/>
  <c r="D53" i="12"/>
  <c r="U42" i="4"/>
  <c r="C51" i="16"/>
  <c r="B50" i="16"/>
  <c r="E15" i="5"/>
  <c r="U108" i="4"/>
  <c r="G21" i="5"/>
  <c r="H21" i="5"/>
  <c r="I21" i="5"/>
  <c r="I30" i="4"/>
  <c r="M30" i="4"/>
  <c r="K19" i="4"/>
  <c r="G19" i="4"/>
  <c r="K85" i="4"/>
  <c r="H41" i="4"/>
  <c r="S41" i="4"/>
  <c r="O8" i="4"/>
  <c r="K8" i="4"/>
  <c r="Q97" i="4"/>
  <c r="D118" i="4"/>
  <c r="Q86" i="4"/>
  <c r="F64" i="4"/>
  <c r="I53" i="4"/>
  <c r="E85" i="4"/>
  <c r="O119" i="4"/>
  <c r="I97" i="4"/>
  <c r="R97" i="4"/>
  <c r="K64" i="4"/>
  <c r="G75" i="4"/>
  <c r="D30" i="4"/>
  <c r="G119" i="4"/>
  <c r="L108" i="4"/>
  <c r="R108" i="4"/>
  <c r="J97" i="4"/>
  <c r="S86" i="4"/>
  <c r="Q64" i="4"/>
  <c r="L75" i="4"/>
  <c r="S53" i="4"/>
  <c r="J53" i="4"/>
  <c r="D63" i="4"/>
  <c r="E107" i="4"/>
  <c r="Q30" i="4"/>
  <c r="P30" i="4"/>
  <c r="M19" i="4"/>
  <c r="S19" i="4"/>
  <c r="G85" i="4"/>
  <c r="R41" i="4"/>
  <c r="Q41" i="4"/>
  <c r="M8" i="4"/>
  <c r="F8" i="4"/>
  <c r="L30" i="4"/>
  <c r="K30" i="4"/>
  <c r="O19" i="4"/>
  <c r="J19" i="4"/>
  <c r="H85" i="4"/>
  <c r="L41" i="4"/>
  <c r="L85" i="4"/>
  <c r="S8" i="4"/>
  <c r="J8" i="4"/>
  <c r="M75" i="4"/>
  <c r="F30" i="4"/>
  <c r="O30" i="4"/>
  <c r="Q19" i="4"/>
  <c r="N19" i="4"/>
  <c r="O85" i="4"/>
  <c r="I41" i="4"/>
  <c r="S85" i="4"/>
  <c r="P8" i="4"/>
  <c r="P97" i="4"/>
  <c r="N97" i="4"/>
  <c r="I86" i="4"/>
  <c r="F86" i="4"/>
  <c r="G64" i="4"/>
  <c r="E41" i="4"/>
  <c r="D41" i="4"/>
  <c r="D74" i="4"/>
  <c r="N30" i="4"/>
  <c r="S30" i="4"/>
  <c r="F19" i="4"/>
  <c r="R19" i="4"/>
  <c r="O41" i="4"/>
  <c r="G41" i="4"/>
  <c r="P85" i="4"/>
  <c r="N8" i="4"/>
  <c r="R30" i="4"/>
  <c r="J30" i="4"/>
  <c r="P19" i="4"/>
  <c r="I19" i="4"/>
  <c r="N41" i="4"/>
  <c r="M41" i="4"/>
  <c r="R8" i="4"/>
  <c r="H8" i="4"/>
  <c r="H97" i="4"/>
  <c r="F97" i="4"/>
  <c r="O86" i="4"/>
  <c r="L64" i="4"/>
  <c r="I64" i="4"/>
  <c r="D19" i="4"/>
  <c r="E52" i="4"/>
  <c r="P86" i="4"/>
  <c r="K86" i="4"/>
  <c r="H64" i="4"/>
  <c r="E19" i="4"/>
  <c r="E8" i="4"/>
  <c r="O97" i="4"/>
  <c r="G86" i="4"/>
  <c r="N64" i="4"/>
  <c r="D52" i="4"/>
  <c r="M108" i="4"/>
  <c r="J86" i="4"/>
  <c r="R53" i="4"/>
  <c r="D8" i="4"/>
  <c r="I119" i="4"/>
  <c r="L97" i="4"/>
  <c r="P64" i="4"/>
  <c r="R75" i="4"/>
  <c r="D107" i="4"/>
  <c r="G30" i="4"/>
  <c r="Q85" i="4"/>
  <c r="H19" i="4"/>
  <c r="M85" i="4"/>
  <c r="K41" i="4"/>
  <c r="F41" i="4"/>
  <c r="G8" i="4"/>
  <c r="L8" i="4"/>
  <c r="S97" i="4"/>
  <c r="R64" i="4"/>
  <c r="E63" i="4"/>
  <c r="L86" i="4"/>
  <c r="M64" i="4"/>
  <c r="E96" i="4"/>
  <c r="D85" i="4"/>
  <c r="O108" i="4"/>
  <c r="K97" i="4"/>
  <c r="H86" i="4"/>
  <c r="R86" i="4"/>
  <c r="S64" i="4"/>
  <c r="J64" i="4"/>
  <c r="M53" i="4"/>
  <c r="Q53" i="4"/>
  <c r="A8" i="4"/>
  <c r="D96" i="4"/>
  <c r="K108" i="4"/>
  <c r="M97" i="4"/>
  <c r="G97" i="4"/>
  <c r="N86" i="4"/>
  <c r="O64" i="4"/>
  <c r="P53" i="4"/>
  <c r="E74" i="4"/>
  <c r="E118" i="4"/>
  <c r="G108" i="4"/>
  <c r="M86" i="4"/>
  <c r="L53" i="4"/>
  <c r="E30" i="4"/>
  <c r="H30" i="4"/>
  <c r="R85" i="4"/>
  <c r="L19" i="4"/>
  <c r="N85" i="4"/>
  <c r="J41" i="4"/>
  <c r="P41" i="4"/>
  <c r="I8" i="4"/>
  <c r="Q8" i="4"/>
  <c r="H53" i="4"/>
  <c r="P108" i="4"/>
  <c r="K119" i="4"/>
  <c r="P75" i="4"/>
  <c r="H27" i="5" l="1"/>
  <c r="T107" i="4"/>
  <c r="T118" i="4"/>
  <c r="T8" i="4"/>
  <c r="T52" i="4"/>
  <c r="T30" i="4"/>
  <c r="T85" i="4"/>
  <c r="Q32" i="5"/>
  <c r="M32" i="5"/>
  <c r="I32" i="5"/>
  <c r="E32" i="5"/>
  <c r="R31" i="5"/>
  <c r="N31" i="5"/>
  <c r="J31" i="5"/>
  <c r="F31" i="5"/>
  <c r="O30" i="5"/>
  <c r="K30" i="5"/>
  <c r="G30" i="5"/>
  <c r="C30" i="5"/>
  <c r="P29" i="5"/>
  <c r="L29" i="5"/>
  <c r="H29" i="5"/>
  <c r="D29" i="5"/>
  <c r="Q28" i="5"/>
  <c r="M28" i="5"/>
  <c r="I28" i="5"/>
  <c r="E28" i="5"/>
  <c r="P32" i="5"/>
  <c r="L32" i="5"/>
  <c r="H32" i="5"/>
  <c r="D32" i="5"/>
  <c r="Q31" i="5"/>
  <c r="M31" i="5"/>
  <c r="I31" i="5"/>
  <c r="E31" i="5"/>
  <c r="R30" i="5"/>
  <c r="N30" i="5"/>
  <c r="J30" i="5"/>
  <c r="F30" i="5"/>
  <c r="O29" i="5"/>
  <c r="K29" i="5"/>
  <c r="G29" i="5"/>
  <c r="C29" i="5"/>
  <c r="P28" i="5"/>
  <c r="L28" i="5"/>
  <c r="H28" i="5"/>
  <c r="D28" i="5"/>
  <c r="O32" i="5"/>
  <c r="K32" i="5"/>
  <c r="G32" i="5"/>
  <c r="C32" i="5"/>
  <c r="P31" i="5"/>
  <c r="L31" i="5"/>
  <c r="H31" i="5"/>
  <c r="D31" i="5"/>
  <c r="Q30" i="5"/>
  <c r="M30" i="5"/>
  <c r="I30" i="5"/>
  <c r="E30" i="5"/>
  <c r="R29" i="5"/>
  <c r="N29" i="5"/>
  <c r="J29" i="5"/>
  <c r="F29" i="5"/>
  <c r="O28" i="5"/>
  <c r="K28" i="5"/>
  <c r="G28" i="5"/>
  <c r="C28" i="5"/>
  <c r="R32" i="5"/>
  <c r="N32" i="5"/>
  <c r="J32" i="5"/>
  <c r="F32" i="5"/>
  <c r="O31" i="5"/>
  <c r="K31" i="5"/>
  <c r="G31" i="5"/>
  <c r="C31" i="5"/>
  <c r="P30" i="5"/>
  <c r="L30" i="5"/>
  <c r="H30" i="5"/>
  <c r="D30" i="5"/>
  <c r="Q29" i="5"/>
  <c r="M29" i="5"/>
  <c r="I29" i="5"/>
  <c r="E29" i="5"/>
  <c r="R28" i="5"/>
  <c r="R33" i="5" s="1"/>
  <c r="N28" i="5"/>
  <c r="N33" i="5" s="1"/>
  <c r="J28" i="5"/>
  <c r="J33" i="5" s="1"/>
  <c r="F28" i="5"/>
  <c r="F33" i="5" s="1"/>
  <c r="T63" i="4"/>
  <c r="T41" i="4"/>
  <c r="T74" i="4"/>
  <c r="T96" i="4"/>
  <c r="T19" i="4"/>
  <c r="D53" i="7"/>
  <c r="M52" i="7"/>
  <c r="U76" i="4"/>
  <c r="U10" i="4"/>
  <c r="U98" i="4"/>
  <c r="D54" i="16"/>
  <c r="M53" i="16"/>
  <c r="I27" i="5"/>
  <c r="J27" i="5"/>
  <c r="G27" i="5"/>
  <c r="D54" i="10"/>
  <c r="M53" i="10"/>
  <c r="S21" i="5"/>
  <c r="U87" i="4"/>
  <c r="C52" i="6"/>
  <c r="B51" i="6"/>
  <c r="U120" i="4"/>
  <c r="U65" i="4"/>
  <c r="M53" i="8"/>
  <c r="D54" i="8"/>
  <c r="U21" i="4"/>
  <c r="D54" i="11"/>
  <c r="M53" i="11"/>
  <c r="C52" i="7"/>
  <c r="B51" i="7"/>
  <c r="D54" i="15"/>
  <c r="M53" i="15"/>
  <c r="M27" i="5"/>
  <c r="N27" i="5"/>
  <c r="K27" i="5"/>
  <c r="U43" i="4"/>
  <c r="D54" i="12"/>
  <c r="M53" i="12"/>
  <c r="C53" i="12"/>
  <c r="B52" i="12"/>
  <c r="C52" i="8"/>
  <c r="B51" i="8"/>
  <c r="U54" i="4"/>
  <c r="D54" i="13"/>
  <c r="M53" i="13"/>
  <c r="D54" i="6"/>
  <c r="M53" i="6"/>
  <c r="S15" i="5"/>
  <c r="Q27" i="5"/>
  <c r="R27" i="5"/>
  <c r="O27" i="5"/>
  <c r="U109" i="4"/>
  <c r="B51" i="16"/>
  <c r="C52" i="16"/>
  <c r="U32" i="4"/>
  <c r="C52" i="9"/>
  <c r="B51" i="9"/>
  <c r="B51" i="15"/>
  <c r="C52" i="15"/>
  <c r="D54" i="14"/>
  <c r="M53" i="14"/>
  <c r="B51" i="11"/>
  <c r="C52" i="11"/>
  <c r="C53" i="13"/>
  <c r="B52" i="13"/>
  <c r="C53" i="10"/>
  <c r="B52" i="10"/>
  <c r="C52" i="14"/>
  <c r="B51" i="14"/>
  <c r="D53" i="9"/>
  <c r="M52" i="9"/>
  <c r="S22" i="5"/>
  <c r="D27" i="5"/>
  <c r="S26" i="5"/>
  <c r="E27" i="5"/>
  <c r="S23" i="5"/>
  <c r="F27" i="5"/>
  <c r="S24" i="5"/>
  <c r="C27" i="5"/>
  <c r="S25" i="5"/>
  <c r="K75" i="4"/>
  <c r="S108" i="4"/>
  <c r="P9" i="4"/>
  <c r="H9" i="4"/>
  <c r="I108" i="4"/>
  <c r="Q119" i="4"/>
  <c r="S20" i="4"/>
  <c r="N53" i="4"/>
  <c r="K42" i="4"/>
  <c r="S42" i="4"/>
  <c r="I31" i="4"/>
  <c r="R120" i="4"/>
  <c r="J65" i="4"/>
  <c r="L76" i="4"/>
  <c r="D20" i="4"/>
  <c r="S98" i="4"/>
  <c r="K76" i="4"/>
  <c r="M54" i="4"/>
  <c r="E75" i="4"/>
  <c r="F119" i="4"/>
  <c r="K53" i="4"/>
  <c r="O9" i="4"/>
  <c r="G53" i="4"/>
  <c r="R119" i="4"/>
  <c r="P119" i="4"/>
  <c r="H20" i="4"/>
  <c r="Q75" i="4"/>
  <c r="M42" i="4"/>
  <c r="J31" i="4"/>
  <c r="L31" i="4"/>
  <c r="N120" i="4"/>
  <c r="P120" i="4"/>
  <c r="O109" i="4"/>
  <c r="H109" i="4"/>
  <c r="F65" i="4"/>
  <c r="P65" i="4"/>
  <c r="F76" i="4"/>
  <c r="H76" i="4"/>
  <c r="A9" i="4"/>
  <c r="D53" i="4"/>
  <c r="E31" i="4"/>
  <c r="L65" i="4"/>
  <c r="S119" i="4"/>
  <c r="L119" i="4"/>
  <c r="G9" i="4"/>
  <c r="F108" i="4"/>
  <c r="F53" i="4"/>
  <c r="F20" i="4"/>
  <c r="K20" i="4"/>
  <c r="Q108" i="4"/>
  <c r="L42" i="4"/>
  <c r="R31" i="4"/>
  <c r="P31" i="4"/>
  <c r="Q98" i="4"/>
  <c r="D108" i="4"/>
  <c r="O75" i="4"/>
  <c r="F9" i="4"/>
  <c r="K9" i="4"/>
  <c r="N119" i="4"/>
  <c r="O53" i="4"/>
  <c r="L20" i="4"/>
  <c r="O20" i="4"/>
  <c r="J42" i="4"/>
  <c r="Q42" i="4"/>
  <c r="O31" i="4"/>
  <c r="H31" i="4"/>
  <c r="F120" i="4"/>
  <c r="H120" i="4"/>
  <c r="Q109" i="4"/>
  <c r="O98" i="4"/>
  <c r="M98" i="4"/>
  <c r="G65" i="4"/>
  <c r="H65" i="4"/>
  <c r="Q76" i="4"/>
  <c r="D86" i="4"/>
  <c r="D31" i="4"/>
  <c r="D75" i="4"/>
  <c r="N76" i="4"/>
  <c r="E20" i="4"/>
  <c r="S120" i="4"/>
  <c r="L109" i="4"/>
  <c r="R87" i="4"/>
  <c r="K65" i="4"/>
  <c r="K54" i="4"/>
  <c r="J119" i="4"/>
  <c r="S9" i="4"/>
  <c r="J9" i="4"/>
  <c r="H119" i="4"/>
  <c r="N75" i="4"/>
  <c r="N20" i="4"/>
  <c r="J20" i="4"/>
  <c r="O42" i="4"/>
  <c r="N42" i="4"/>
  <c r="M31" i="4"/>
  <c r="G31" i="4"/>
  <c r="K120" i="4"/>
  <c r="K109" i="4"/>
  <c r="M109" i="4"/>
  <c r="Q65" i="4"/>
  <c r="S76" i="4"/>
  <c r="M76" i="4"/>
  <c r="D119" i="4"/>
  <c r="E119" i="4"/>
  <c r="E64" i="4"/>
  <c r="E97" i="4"/>
  <c r="D64" i="4"/>
  <c r="O120" i="4"/>
  <c r="N109" i="4"/>
  <c r="S109" i="4"/>
  <c r="R65" i="4"/>
  <c r="R76" i="4"/>
  <c r="D97" i="4"/>
  <c r="E108" i="4"/>
  <c r="M119" i="4"/>
  <c r="N9" i="4"/>
  <c r="I9" i="4"/>
  <c r="J75" i="4"/>
  <c r="H75" i="4"/>
  <c r="M20" i="4"/>
  <c r="P20" i="4"/>
  <c r="R42" i="4"/>
  <c r="G42" i="4"/>
  <c r="F31" i="4"/>
  <c r="S31" i="4"/>
  <c r="Q120" i="4"/>
  <c r="R109" i="4"/>
  <c r="I109" i="4"/>
  <c r="M65" i="4"/>
  <c r="G76" i="4"/>
  <c r="I76" i="4"/>
  <c r="E42" i="4"/>
  <c r="M120" i="4"/>
  <c r="I65" i="4"/>
  <c r="O76" i="4"/>
  <c r="D42" i="4"/>
  <c r="F75" i="4"/>
  <c r="L9" i="4"/>
  <c r="M9" i="4"/>
  <c r="I75" i="4"/>
  <c r="N108" i="4"/>
  <c r="R20" i="4"/>
  <c r="G20" i="4"/>
  <c r="I42" i="4"/>
  <c r="P42" i="4"/>
  <c r="N31" i="4"/>
  <c r="Q31" i="4"/>
  <c r="E53" i="4"/>
  <c r="J120" i="4"/>
  <c r="L120" i="4"/>
  <c r="G109" i="4"/>
  <c r="J87" i="4"/>
  <c r="I87" i="4"/>
  <c r="O65" i="4"/>
  <c r="S54" i="4"/>
  <c r="E86" i="4"/>
  <c r="S75" i="4"/>
  <c r="R9" i="4"/>
  <c r="Q9" i="4"/>
  <c r="J108" i="4"/>
  <c r="H108" i="4"/>
  <c r="I20" i="4"/>
  <c r="Q20" i="4"/>
  <c r="H42" i="4"/>
  <c r="F42" i="4"/>
  <c r="K31" i="4"/>
  <c r="G120" i="4"/>
  <c r="I120" i="4"/>
  <c r="J109" i="4"/>
  <c r="P109" i="4"/>
  <c r="N98" i="4"/>
  <c r="H98" i="4"/>
  <c r="N65" i="4"/>
  <c r="S65" i="4"/>
  <c r="P76" i="4"/>
  <c r="E9" i="4"/>
  <c r="F109" i="4"/>
  <c r="J98" i="4"/>
  <c r="Q87" i="4"/>
  <c r="J76" i="4"/>
  <c r="D9" i="4"/>
  <c r="F98" i="4"/>
  <c r="N87" i="4"/>
  <c r="Q54" i="4"/>
  <c r="T53" i="4" l="1"/>
  <c r="T64" i="4"/>
  <c r="T75" i="4"/>
  <c r="T31" i="4"/>
  <c r="T108" i="4"/>
  <c r="T20" i="4"/>
  <c r="T97" i="4"/>
  <c r="T119" i="4"/>
  <c r="T9" i="4"/>
  <c r="T42" i="4"/>
  <c r="T86" i="4"/>
  <c r="O38" i="5"/>
  <c r="K38" i="5"/>
  <c r="G38" i="5"/>
  <c r="C38" i="5"/>
  <c r="P37" i="5"/>
  <c r="L37" i="5"/>
  <c r="H37" i="5"/>
  <c r="D37" i="5"/>
  <c r="Q36" i="5"/>
  <c r="M36" i="5"/>
  <c r="I36" i="5"/>
  <c r="E36" i="5"/>
  <c r="R35" i="5"/>
  <c r="N35" i="5"/>
  <c r="J35" i="5"/>
  <c r="F35" i="5"/>
  <c r="O34" i="5"/>
  <c r="K34" i="5"/>
  <c r="G34" i="5"/>
  <c r="C34" i="5"/>
  <c r="R38" i="5"/>
  <c r="N38" i="5"/>
  <c r="J38" i="5"/>
  <c r="F38" i="5"/>
  <c r="O37" i="5"/>
  <c r="K37" i="5"/>
  <c r="G37" i="5"/>
  <c r="C37" i="5"/>
  <c r="P36" i="5"/>
  <c r="L36" i="5"/>
  <c r="H36" i="5"/>
  <c r="D36" i="5"/>
  <c r="Q35" i="5"/>
  <c r="M35" i="5"/>
  <c r="I35" i="5"/>
  <c r="E35" i="5"/>
  <c r="R34" i="5"/>
  <c r="N34" i="5"/>
  <c r="J34" i="5"/>
  <c r="F34" i="5"/>
  <c r="Q38" i="5"/>
  <c r="M38" i="5"/>
  <c r="I38" i="5"/>
  <c r="E38" i="5"/>
  <c r="R37" i="5"/>
  <c r="N37" i="5"/>
  <c r="J37" i="5"/>
  <c r="F37" i="5"/>
  <c r="O36" i="5"/>
  <c r="K36" i="5"/>
  <c r="G36" i="5"/>
  <c r="C36" i="5"/>
  <c r="P35" i="5"/>
  <c r="L35" i="5"/>
  <c r="H35" i="5"/>
  <c r="D35" i="5"/>
  <c r="Q34" i="5"/>
  <c r="M34" i="5"/>
  <c r="I34" i="5"/>
  <c r="E34" i="5"/>
  <c r="P38" i="5"/>
  <c r="L38" i="5"/>
  <c r="H38" i="5"/>
  <c r="D38" i="5"/>
  <c r="Q37" i="5"/>
  <c r="M37" i="5"/>
  <c r="I37" i="5"/>
  <c r="E37" i="5"/>
  <c r="R36" i="5"/>
  <c r="N36" i="5"/>
  <c r="J36" i="5"/>
  <c r="F36" i="5"/>
  <c r="O35" i="5"/>
  <c r="K35" i="5"/>
  <c r="G35" i="5"/>
  <c r="C35" i="5"/>
  <c r="P34" i="5"/>
  <c r="L34" i="5"/>
  <c r="L39" i="5" s="1"/>
  <c r="H34" i="5"/>
  <c r="H39" i="5" s="1"/>
  <c r="D34" i="5"/>
  <c r="C53" i="11"/>
  <c r="B52" i="11"/>
  <c r="U33" i="4"/>
  <c r="D54" i="9"/>
  <c r="M53" i="9"/>
  <c r="D55" i="13"/>
  <c r="M54" i="13"/>
  <c r="C53" i="7"/>
  <c r="B52" i="7"/>
  <c r="U66" i="4"/>
  <c r="D55" i="16"/>
  <c r="M54" i="16"/>
  <c r="U77" i="4"/>
  <c r="O33" i="5"/>
  <c r="P33" i="5"/>
  <c r="Q33" i="5"/>
  <c r="C53" i="15"/>
  <c r="B52" i="15"/>
  <c r="C54" i="12"/>
  <c r="B53" i="12"/>
  <c r="U11" i="4"/>
  <c r="L33" i="5"/>
  <c r="C53" i="16"/>
  <c r="B52" i="16"/>
  <c r="D55" i="12"/>
  <c r="M54" i="12"/>
  <c r="D55" i="11"/>
  <c r="M54" i="11"/>
  <c r="D55" i="8"/>
  <c r="M54" i="8"/>
  <c r="U121" i="4"/>
  <c r="S30" i="5"/>
  <c r="C33" i="5"/>
  <c r="S31" i="5"/>
  <c r="D33" i="5"/>
  <c r="S28" i="5"/>
  <c r="S32" i="5"/>
  <c r="E33" i="5"/>
  <c r="S29" i="5"/>
  <c r="S27" i="5"/>
  <c r="U110" i="4"/>
  <c r="U55" i="4"/>
  <c r="C53" i="8"/>
  <c r="B52" i="8"/>
  <c r="C53" i="6"/>
  <c r="B52" i="6"/>
  <c r="M54" i="10"/>
  <c r="D55" i="10"/>
  <c r="U99" i="4"/>
  <c r="K33" i="5"/>
  <c r="M33" i="5"/>
  <c r="C53" i="14"/>
  <c r="B52" i="14"/>
  <c r="C54" i="10"/>
  <c r="B53" i="10"/>
  <c r="C54" i="13"/>
  <c r="B53" i="13"/>
  <c r="D55" i="14"/>
  <c r="M54" i="14"/>
  <c r="C53" i="9"/>
  <c r="B52" i="9"/>
  <c r="D55" i="6"/>
  <c r="M54" i="6"/>
  <c r="U44" i="4"/>
  <c r="D55" i="15"/>
  <c r="M54" i="15"/>
  <c r="U22" i="4"/>
  <c r="U88" i="4"/>
  <c r="D54" i="7"/>
  <c r="M53" i="7"/>
  <c r="G33" i="5"/>
  <c r="H33" i="5"/>
  <c r="I33" i="5"/>
  <c r="G87" i="4"/>
  <c r="G10" i="4"/>
  <c r="P10" i="4"/>
  <c r="Q21" i="4"/>
  <c r="M21" i="4"/>
  <c r="O54" i="4"/>
  <c r="I32" i="4"/>
  <c r="O32" i="4"/>
  <c r="P87" i="4"/>
  <c r="P43" i="4"/>
  <c r="O43" i="4"/>
  <c r="H121" i="4"/>
  <c r="N121" i="4"/>
  <c r="S110" i="4"/>
  <c r="F110" i="4"/>
  <c r="O99" i="4"/>
  <c r="S77" i="4"/>
  <c r="F77" i="4"/>
  <c r="K55" i="4"/>
  <c r="D109" i="4"/>
  <c r="D65" i="4"/>
  <c r="D10" i="4"/>
  <c r="R77" i="4"/>
  <c r="D98" i="4"/>
  <c r="J54" i="4"/>
  <c r="J10" i="4"/>
  <c r="K87" i="4"/>
  <c r="F21" i="4"/>
  <c r="H21" i="4"/>
  <c r="R54" i="4"/>
  <c r="R32" i="4"/>
  <c r="N32" i="4"/>
  <c r="F87" i="4"/>
  <c r="M43" i="4"/>
  <c r="I121" i="4"/>
  <c r="J121" i="4"/>
  <c r="O110" i="4"/>
  <c r="Q99" i="4"/>
  <c r="K99" i="4"/>
  <c r="O77" i="4"/>
  <c r="E54" i="4"/>
  <c r="E76" i="4"/>
  <c r="D32" i="4"/>
  <c r="P77" i="4"/>
  <c r="D120" i="4"/>
  <c r="M121" i="4"/>
  <c r="L110" i="4"/>
  <c r="L99" i="4"/>
  <c r="P66" i="4"/>
  <c r="L77" i="4"/>
  <c r="E43" i="4"/>
  <c r="L98" i="4"/>
  <c r="O10" i="4"/>
  <c r="R98" i="4"/>
  <c r="G21" i="4"/>
  <c r="O21" i="4"/>
  <c r="L87" i="4"/>
  <c r="G32" i="4"/>
  <c r="L32" i="4"/>
  <c r="M87" i="4"/>
  <c r="G43" i="4"/>
  <c r="S121" i="4"/>
  <c r="F121" i="4"/>
  <c r="K77" i="4"/>
  <c r="E98" i="4"/>
  <c r="A10" i="4"/>
  <c r="D76" i="4"/>
  <c r="Q77" i="4"/>
  <c r="D43" i="4"/>
  <c r="E87" i="4"/>
  <c r="N99" i="4"/>
  <c r="D54" i="4"/>
  <c r="G121" i="4"/>
  <c r="R110" i="4"/>
  <c r="S88" i="4"/>
  <c r="G66" i="4"/>
  <c r="J55" i="4"/>
  <c r="Q121" i="4"/>
  <c r="F99" i="4"/>
  <c r="S55" i="4"/>
  <c r="K10" i="4"/>
  <c r="N10" i="4"/>
  <c r="H87" i="4"/>
  <c r="J21" i="4"/>
  <c r="L21" i="4"/>
  <c r="S87" i="4"/>
  <c r="H32" i="4"/>
  <c r="P32" i="4"/>
  <c r="S43" i="4"/>
  <c r="Q43" i="4"/>
  <c r="O121" i="4"/>
  <c r="G77" i="4"/>
  <c r="E120" i="4"/>
  <c r="K121" i="4"/>
  <c r="P110" i="4"/>
  <c r="Q110" i="4"/>
  <c r="P99" i="4"/>
  <c r="M77" i="4"/>
  <c r="E21" i="4"/>
  <c r="N110" i="4"/>
  <c r="M66" i="4"/>
  <c r="M10" i="4"/>
  <c r="F10" i="4"/>
  <c r="O87" i="4"/>
  <c r="R21" i="4"/>
  <c r="P21" i="4"/>
  <c r="I98" i="4"/>
  <c r="Q32" i="4"/>
  <c r="H54" i="4"/>
  <c r="R43" i="4"/>
  <c r="J43" i="4"/>
  <c r="J99" i="4"/>
  <c r="Q55" i="4"/>
  <c r="E109" i="4"/>
  <c r="H110" i="4"/>
  <c r="O88" i="4"/>
  <c r="N77" i="4"/>
  <c r="D87" i="4"/>
  <c r="S10" i="4"/>
  <c r="I10" i="4"/>
  <c r="P98" i="4"/>
  <c r="K21" i="4"/>
  <c r="L54" i="4"/>
  <c r="K98" i="4"/>
  <c r="K32" i="4"/>
  <c r="F54" i="4"/>
  <c r="I43" i="4"/>
  <c r="K43" i="4"/>
  <c r="H99" i="4"/>
  <c r="F55" i="4"/>
  <c r="Q10" i="4"/>
  <c r="H10" i="4"/>
  <c r="G98" i="4"/>
  <c r="S21" i="4"/>
  <c r="P54" i="4"/>
  <c r="M32" i="4"/>
  <c r="F32" i="4"/>
  <c r="I54" i="4"/>
  <c r="H43" i="4"/>
  <c r="F43" i="4"/>
  <c r="R10" i="4"/>
  <c r="L10" i="4"/>
  <c r="I21" i="4"/>
  <c r="N21" i="4"/>
  <c r="N54" i="4"/>
  <c r="J32" i="4"/>
  <c r="S32" i="4"/>
  <c r="G54" i="4"/>
  <c r="N43" i="4"/>
  <c r="L43" i="4"/>
  <c r="L121" i="4"/>
  <c r="R121" i="4"/>
  <c r="M110" i="4"/>
  <c r="J110" i="4"/>
  <c r="S99" i="4"/>
  <c r="P88" i="4"/>
  <c r="K88" i="4"/>
  <c r="H66" i="4"/>
  <c r="R66" i="4"/>
  <c r="I77" i="4"/>
  <c r="J77" i="4"/>
  <c r="O55" i="4"/>
  <c r="E65" i="4"/>
  <c r="E32" i="4"/>
  <c r="E10" i="4"/>
  <c r="P121" i="4"/>
  <c r="L66" i="4"/>
  <c r="H77" i="4"/>
  <c r="D21" i="4"/>
  <c r="K110" i="4"/>
  <c r="M99" i="4"/>
  <c r="Q66" i="4"/>
  <c r="M55" i="4"/>
  <c r="L88" i="4"/>
  <c r="P39" i="5" l="1"/>
  <c r="S38" i="5"/>
  <c r="S35" i="5"/>
  <c r="T109" i="4"/>
  <c r="T87" i="4"/>
  <c r="T10" i="4"/>
  <c r="T120" i="4"/>
  <c r="Q44" i="5"/>
  <c r="M44" i="5"/>
  <c r="I44" i="5"/>
  <c r="E44" i="5"/>
  <c r="R43" i="5"/>
  <c r="N43" i="5"/>
  <c r="J43" i="5"/>
  <c r="F43" i="5"/>
  <c r="O42" i="5"/>
  <c r="K42" i="5"/>
  <c r="G42" i="5"/>
  <c r="C42" i="5"/>
  <c r="P41" i="5"/>
  <c r="L41" i="5"/>
  <c r="H41" i="5"/>
  <c r="D41" i="5"/>
  <c r="Q40" i="5"/>
  <c r="M40" i="5"/>
  <c r="I40" i="5"/>
  <c r="E40" i="5"/>
  <c r="P44" i="5"/>
  <c r="L44" i="5"/>
  <c r="H44" i="5"/>
  <c r="D44" i="5"/>
  <c r="Q43" i="5"/>
  <c r="M43" i="5"/>
  <c r="I43" i="5"/>
  <c r="E43" i="5"/>
  <c r="R42" i="5"/>
  <c r="N42" i="5"/>
  <c r="J42" i="5"/>
  <c r="F42" i="5"/>
  <c r="O41" i="5"/>
  <c r="K41" i="5"/>
  <c r="G41" i="5"/>
  <c r="C41" i="5"/>
  <c r="P40" i="5"/>
  <c r="L40" i="5"/>
  <c r="H40" i="5"/>
  <c r="D40" i="5"/>
  <c r="O44" i="5"/>
  <c r="K44" i="5"/>
  <c r="G44" i="5"/>
  <c r="C44" i="5"/>
  <c r="P43" i="5"/>
  <c r="L43" i="5"/>
  <c r="H43" i="5"/>
  <c r="D43" i="5"/>
  <c r="Q42" i="5"/>
  <c r="M42" i="5"/>
  <c r="I42" i="5"/>
  <c r="E42" i="5"/>
  <c r="R41" i="5"/>
  <c r="N41" i="5"/>
  <c r="J41" i="5"/>
  <c r="F41" i="5"/>
  <c r="O40" i="5"/>
  <c r="K40" i="5"/>
  <c r="G40" i="5"/>
  <c r="C40" i="5"/>
  <c r="R44" i="5"/>
  <c r="N44" i="5"/>
  <c r="J44" i="5"/>
  <c r="F44" i="5"/>
  <c r="O43" i="5"/>
  <c r="K43" i="5"/>
  <c r="G43" i="5"/>
  <c r="C43" i="5"/>
  <c r="P42" i="5"/>
  <c r="L42" i="5"/>
  <c r="H42" i="5"/>
  <c r="D42" i="5"/>
  <c r="Q41" i="5"/>
  <c r="M41" i="5"/>
  <c r="I41" i="5"/>
  <c r="E41" i="5"/>
  <c r="R40" i="5"/>
  <c r="R45" i="5" s="1"/>
  <c r="N40" i="5"/>
  <c r="N45" i="5" s="1"/>
  <c r="J40" i="5"/>
  <c r="F40" i="5"/>
  <c r="T76" i="4"/>
  <c r="T32" i="4"/>
  <c r="T43" i="4"/>
  <c r="T21" i="4"/>
  <c r="T98" i="4"/>
  <c r="T54" i="4"/>
  <c r="T65" i="4"/>
  <c r="U89" i="4"/>
  <c r="C54" i="8"/>
  <c r="B53" i="8"/>
  <c r="F39" i="5"/>
  <c r="M55" i="15"/>
  <c r="D56" i="15"/>
  <c r="C54" i="9"/>
  <c r="B53" i="9"/>
  <c r="C55" i="13"/>
  <c r="B54" i="13"/>
  <c r="D56" i="12"/>
  <c r="M55" i="12"/>
  <c r="U12" i="4"/>
  <c r="C55" i="12"/>
  <c r="B54" i="12"/>
  <c r="U78" i="4"/>
  <c r="D56" i="13"/>
  <c r="M55" i="13"/>
  <c r="U34" i="4"/>
  <c r="I39" i="5"/>
  <c r="J39" i="5"/>
  <c r="G39" i="5"/>
  <c r="M55" i="11"/>
  <c r="D56" i="11"/>
  <c r="S36" i="5"/>
  <c r="C39" i="5"/>
  <c r="U23" i="4"/>
  <c r="U100" i="4"/>
  <c r="C54" i="6"/>
  <c r="B53" i="6"/>
  <c r="U56" i="4"/>
  <c r="S33" i="5"/>
  <c r="B53" i="16"/>
  <c r="C54" i="16"/>
  <c r="U67" i="4"/>
  <c r="C54" i="7"/>
  <c r="B53" i="7"/>
  <c r="M39" i="5"/>
  <c r="N39" i="5"/>
  <c r="K39" i="5"/>
  <c r="D55" i="7"/>
  <c r="M54" i="7"/>
  <c r="S34" i="5"/>
  <c r="D39" i="5"/>
  <c r="E39" i="5"/>
  <c r="S37" i="5"/>
  <c r="U45" i="4"/>
  <c r="D56" i="6"/>
  <c r="M55" i="6"/>
  <c r="D56" i="14"/>
  <c r="M55" i="14"/>
  <c r="C55" i="10"/>
  <c r="B54" i="10"/>
  <c r="C54" i="14"/>
  <c r="B53" i="14"/>
  <c r="D56" i="10"/>
  <c r="M55" i="10"/>
  <c r="U111" i="4"/>
  <c r="U122" i="4"/>
  <c r="D56" i="8"/>
  <c r="M55" i="8"/>
  <c r="B53" i="15"/>
  <c r="C54" i="15"/>
  <c r="M55" i="16"/>
  <c r="D56" i="16"/>
  <c r="D55" i="9"/>
  <c r="M54" i="9"/>
  <c r="C54" i="11"/>
  <c r="B53" i="11"/>
  <c r="Q39" i="5"/>
  <c r="R39" i="5"/>
  <c r="O39" i="5"/>
  <c r="J22" i="4"/>
  <c r="K22" i="4"/>
  <c r="M88" i="4"/>
  <c r="G44" i="4"/>
  <c r="G33" i="4"/>
  <c r="L33" i="4"/>
  <c r="O66" i="4"/>
  <c r="F66" i="4"/>
  <c r="J66" i="4"/>
  <c r="R11" i="4"/>
  <c r="G11" i="4"/>
  <c r="G122" i="4"/>
  <c r="S111" i="4"/>
  <c r="M111" i="4"/>
  <c r="K100" i="4"/>
  <c r="I100" i="4"/>
  <c r="S89" i="4"/>
  <c r="L89" i="4"/>
  <c r="Q67" i="4"/>
  <c r="N56" i="4"/>
  <c r="G56" i="4"/>
  <c r="E22" i="4"/>
  <c r="D121" i="4"/>
  <c r="D55" i="4"/>
  <c r="P22" i="4"/>
  <c r="O22" i="4"/>
  <c r="N44" i="4"/>
  <c r="F44" i="4"/>
  <c r="J33" i="4"/>
  <c r="P33" i="4"/>
  <c r="J88" i="4"/>
  <c r="S66" i="4"/>
  <c r="I66" i="4"/>
  <c r="P11" i="4"/>
  <c r="K11" i="4"/>
  <c r="R22" i="4"/>
  <c r="I22" i="4"/>
  <c r="S44" i="4"/>
  <c r="I44" i="4"/>
  <c r="Q33" i="4"/>
  <c r="O33" i="4"/>
  <c r="R99" i="4"/>
  <c r="N88" i="4"/>
  <c r="R88" i="4"/>
  <c r="I11" i="4"/>
  <c r="O11" i="4"/>
  <c r="K122" i="4"/>
  <c r="M122" i="4"/>
  <c r="R111" i="4"/>
  <c r="O111" i="4"/>
  <c r="R100" i="4"/>
  <c r="L100" i="4"/>
  <c r="K89" i="4"/>
  <c r="R67" i="4"/>
  <c r="I67" i="4"/>
  <c r="F56" i="4"/>
  <c r="L56" i="4"/>
  <c r="D99" i="4"/>
  <c r="A11" i="4"/>
  <c r="E44" i="4"/>
  <c r="Q100" i="4"/>
  <c r="I89" i="4"/>
  <c r="L67" i="4"/>
  <c r="K56" i="4"/>
  <c r="E33" i="4"/>
  <c r="E11" i="4"/>
  <c r="E55" i="4"/>
  <c r="G22" i="4"/>
  <c r="S22" i="4"/>
  <c r="M44" i="4"/>
  <c r="K44" i="4"/>
  <c r="K33" i="4"/>
  <c r="R33" i="4"/>
  <c r="I99" i="4"/>
  <c r="Q88" i="4"/>
  <c r="H88" i="4"/>
  <c r="F11" i="4"/>
  <c r="N11" i="4"/>
  <c r="N111" i="4"/>
  <c r="P111" i="4"/>
  <c r="N100" i="4"/>
  <c r="H100" i="4"/>
  <c r="G89" i="4"/>
  <c r="N67" i="4"/>
  <c r="O67" i="4"/>
  <c r="O56" i="4"/>
  <c r="H56" i="4"/>
  <c r="D88" i="4"/>
  <c r="D66" i="4"/>
  <c r="Q89" i="4"/>
  <c r="G67" i="4"/>
  <c r="Q56" i="4"/>
  <c r="D11" i="4"/>
  <c r="F122" i="4"/>
  <c r="L122" i="4"/>
  <c r="K111" i="4"/>
  <c r="S100" i="4"/>
  <c r="J89" i="4"/>
  <c r="S67" i="4"/>
  <c r="I56" i="4"/>
  <c r="D110" i="4"/>
  <c r="E121" i="4"/>
  <c r="G100" i="4"/>
  <c r="O89" i="4"/>
  <c r="R78" i="4"/>
  <c r="E99" i="4"/>
  <c r="F22" i="4"/>
  <c r="Q22" i="4"/>
  <c r="L44" i="4"/>
  <c r="H44" i="4"/>
  <c r="H33" i="4"/>
  <c r="S33" i="4"/>
  <c r="G110" i="4"/>
  <c r="G99" i="4"/>
  <c r="N66" i="4"/>
  <c r="S11" i="4"/>
  <c r="N122" i="4"/>
  <c r="O122" i="4"/>
  <c r="J111" i="4"/>
  <c r="L111" i="4"/>
  <c r="J100" i="4"/>
  <c r="R89" i="4"/>
  <c r="J67" i="4"/>
  <c r="E77" i="4"/>
  <c r="D44" i="4"/>
  <c r="I111" i="4"/>
  <c r="M67" i="4"/>
  <c r="P56" i="4"/>
  <c r="L22" i="4"/>
  <c r="N22" i="4"/>
  <c r="Q44" i="4"/>
  <c r="R44" i="4"/>
  <c r="F33" i="4"/>
  <c r="H55" i="4"/>
  <c r="I110" i="4"/>
  <c r="N55" i="4"/>
  <c r="G88" i="4"/>
  <c r="Q11" i="4"/>
  <c r="F100" i="4"/>
  <c r="N89" i="4"/>
  <c r="M89" i="4"/>
  <c r="D77" i="4"/>
  <c r="D22" i="4"/>
  <c r="E110" i="4"/>
  <c r="G111" i="4"/>
  <c r="H89" i="4"/>
  <c r="J56" i="4"/>
  <c r="E66" i="4"/>
  <c r="M22" i="4"/>
  <c r="K66" i="4"/>
  <c r="P44" i="4"/>
  <c r="O44" i="4"/>
  <c r="M33" i="4"/>
  <c r="R55" i="4"/>
  <c r="I55" i="4"/>
  <c r="I88" i="4"/>
  <c r="J11" i="4"/>
  <c r="L11" i="4"/>
  <c r="Q122" i="4"/>
  <c r="P100" i="4"/>
  <c r="S78" i="4"/>
  <c r="E88" i="4"/>
  <c r="H22" i="4"/>
  <c r="F88" i="4"/>
  <c r="J44" i="4"/>
  <c r="N33" i="4"/>
  <c r="I33" i="4"/>
  <c r="L55" i="4"/>
  <c r="P55" i="4"/>
  <c r="G55" i="4"/>
  <c r="H11" i="4"/>
  <c r="M11" i="4"/>
  <c r="S122" i="4"/>
  <c r="H122" i="4"/>
  <c r="Q111" i="4"/>
  <c r="O100" i="4"/>
  <c r="M100" i="4"/>
  <c r="F89" i="4"/>
  <c r="P89" i="4"/>
  <c r="K67" i="4"/>
  <c r="H67" i="4"/>
  <c r="R56" i="4"/>
  <c r="S56" i="4"/>
  <c r="D33" i="4"/>
  <c r="F67" i="4"/>
  <c r="R122" i="4"/>
  <c r="M56" i="4"/>
  <c r="O78" i="4"/>
  <c r="F111" i="4"/>
  <c r="J45" i="5" l="1"/>
  <c r="F45" i="5"/>
  <c r="S42" i="5"/>
  <c r="S43" i="5"/>
  <c r="T44" i="4"/>
  <c r="T66" i="4"/>
  <c r="T55" i="4"/>
  <c r="T11" i="4"/>
  <c r="T110" i="4"/>
  <c r="T88" i="4"/>
  <c r="T121" i="4"/>
  <c r="T99" i="4"/>
  <c r="T22" i="4"/>
  <c r="T33" i="4"/>
  <c r="T77" i="4"/>
  <c r="B54" i="11"/>
  <c r="C55" i="11"/>
  <c r="S39" i="5"/>
  <c r="C55" i="8"/>
  <c r="B54" i="8"/>
  <c r="C45" i="5"/>
  <c r="D45" i="5"/>
  <c r="S40" i="5"/>
  <c r="S44" i="5"/>
  <c r="E45" i="5"/>
  <c r="S41" i="5"/>
  <c r="C55" i="15"/>
  <c r="B54" i="15"/>
  <c r="D57" i="8"/>
  <c r="M56" i="8"/>
  <c r="C55" i="14"/>
  <c r="B54" i="14"/>
  <c r="D57" i="14"/>
  <c r="M56" i="14"/>
  <c r="M56" i="13"/>
  <c r="D57" i="13"/>
  <c r="C56" i="12"/>
  <c r="B55" i="12"/>
  <c r="C56" i="13"/>
  <c r="B55" i="13"/>
  <c r="D57" i="15"/>
  <c r="M56" i="15"/>
  <c r="G45" i="5"/>
  <c r="H45" i="5"/>
  <c r="I45" i="5"/>
  <c r="M55" i="9"/>
  <c r="D56" i="9"/>
  <c r="M56" i="16"/>
  <c r="D57" i="16"/>
  <c r="D56" i="7"/>
  <c r="M55" i="7"/>
  <c r="C55" i="16"/>
  <c r="B54" i="16"/>
  <c r="C55" i="6"/>
  <c r="B54" i="6"/>
  <c r="D57" i="11"/>
  <c r="M56" i="11"/>
  <c r="M56" i="12"/>
  <c r="D57" i="12"/>
  <c r="K45" i="5"/>
  <c r="L45" i="5"/>
  <c r="M45" i="5"/>
  <c r="D57" i="10"/>
  <c r="M56" i="10"/>
  <c r="C56" i="10"/>
  <c r="B55" i="10"/>
  <c r="D57" i="6"/>
  <c r="M56" i="6"/>
  <c r="C55" i="7"/>
  <c r="B54" i="7"/>
  <c r="C55" i="9"/>
  <c r="B54" i="9"/>
  <c r="O45" i="5"/>
  <c r="P45" i="5"/>
  <c r="Q45" i="5"/>
  <c r="P12" i="4"/>
  <c r="H78" i="4"/>
  <c r="S23" i="4"/>
  <c r="L23" i="4"/>
  <c r="L34" i="4"/>
  <c r="G34" i="4"/>
  <c r="K78" i="4"/>
  <c r="J45" i="4"/>
  <c r="L45" i="4"/>
  <c r="E34" i="4"/>
  <c r="A12" i="4"/>
  <c r="D100" i="4"/>
  <c r="F23" i="4"/>
  <c r="F34" i="4"/>
  <c r="D34" i="4"/>
  <c r="E12" i="4"/>
  <c r="D23" i="4"/>
  <c r="E89" i="4"/>
  <c r="D56" i="4"/>
  <c r="M78" i="4"/>
  <c r="G12" i="4"/>
  <c r="G78" i="4"/>
  <c r="G23" i="4"/>
  <c r="O34" i="4"/>
  <c r="N78" i="4"/>
  <c r="O45" i="4"/>
  <c r="I12" i="4"/>
  <c r="S12" i="4"/>
  <c r="P67" i="4"/>
  <c r="J23" i="4"/>
  <c r="O23" i="4"/>
  <c r="P34" i="4"/>
  <c r="R34" i="4"/>
  <c r="I78" i="4"/>
  <c r="F45" i="4"/>
  <c r="E67" i="4"/>
  <c r="D122" i="4"/>
  <c r="E78" i="4"/>
  <c r="D12" i="4"/>
  <c r="E23" i="4"/>
  <c r="E100" i="4"/>
  <c r="O12" i="4"/>
  <c r="L12" i="4"/>
  <c r="H111" i="4"/>
  <c r="H23" i="4"/>
  <c r="R23" i="4"/>
  <c r="K34" i="4"/>
  <c r="Q78" i="4"/>
  <c r="H45" i="4"/>
  <c r="P45" i="4"/>
  <c r="D67" i="4"/>
  <c r="E111" i="4"/>
  <c r="E45" i="4"/>
  <c r="E122" i="4"/>
  <c r="Q12" i="4"/>
  <c r="J12" i="4"/>
  <c r="P122" i="4"/>
  <c r="N23" i="4"/>
  <c r="Q23" i="4"/>
  <c r="I34" i="4"/>
  <c r="L78" i="4"/>
  <c r="M45" i="4"/>
  <c r="I45" i="4"/>
  <c r="E56" i="4"/>
  <c r="D111" i="4"/>
  <c r="H12" i="4"/>
  <c r="N12" i="4"/>
  <c r="J122" i="4"/>
  <c r="I23" i="4"/>
  <c r="H34" i="4"/>
  <c r="J34" i="4"/>
  <c r="P78" i="4"/>
  <c r="Q45" i="4"/>
  <c r="R45" i="4"/>
  <c r="F12" i="4"/>
  <c r="R12" i="4"/>
  <c r="F78" i="4"/>
  <c r="K23" i="4"/>
  <c r="M34" i="4"/>
  <c r="S34" i="4"/>
  <c r="J78" i="4"/>
  <c r="K45" i="4"/>
  <c r="G45" i="4"/>
  <c r="D89" i="4"/>
  <c r="D78" i="4"/>
  <c r="D45" i="4"/>
  <c r="K12" i="4"/>
  <c r="M12" i="4"/>
  <c r="M23" i="4"/>
  <c r="P23" i="4"/>
  <c r="N34" i="4"/>
  <c r="Q34" i="4"/>
  <c r="I122" i="4"/>
  <c r="S45" i="4"/>
  <c r="N45" i="4"/>
  <c r="O79" i="4" l="1"/>
  <c r="L79" i="4"/>
  <c r="M79" i="4"/>
  <c r="N79" i="4"/>
  <c r="K35" i="4"/>
  <c r="H35" i="4"/>
  <c r="I35" i="4"/>
  <c r="J35" i="4"/>
  <c r="I24" i="4"/>
  <c r="R24" i="4"/>
  <c r="F24" i="4"/>
  <c r="D24" i="4"/>
  <c r="G101" i="4"/>
  <c r="D101" i="4"/>
  <c r="T100" i="4"/>
  <c r="T101" i="4" s="1"/>
  <c r="E101" i="4"/>
  <c r="F101" i="4"/>
  <c r="M90" i="4"/>
  <c r="N90" i="4"/>
  <c r="K90" i="4"/>
  <c r="H90" i="4"/>
  <c r="M112" i="4"/>
  <c r="N112" i="4"/>
  <c r="K112" i="4"/>
  <c r="H112" i="4"/>
  <c r="K123" i="4"/>
  <c r="Q123" i="4"/>
  <c r="S123" i="4"/>
  <c r="F123" i="4"/>
  <c r="D13" i="4"/>
  <c r="G13" i="4"/>
  <c r="P13" i="4"/>
  <c r="Q13" i="4"/>
  <c r="N13" i="4"/>
  <c r="G57" i="4"/>
  <c r="D57" i="4"/>
  <c r="T56" i="4"/>
  <c r="T57" i="4" s="1"/>
  <c r="E57" i="4"/>
  <c r="F57" i="4"/>
  <c r="M68" i="4"/>
  <c r="N68" i="4"/>
  <c r="K68" i="4"/>
  <c r="H68" i="4"/>
  <c r="T45" i="4"/>
  <c r="T46" i="4" s="1"/>
  <c r="E46" i="4"/>
  <c r="F46" i="4"/>
  <c r="S46" i="4"/>
  <c r="P46" i="4"/>
  <c r="S79" i="4"/>
  <c r="P79" i="4"/>
  <c r="Q79" i="4"/>
  <c r="R79" i="4"/>
  <c r="O35" i="4"/>
  <c r="L35" i="4"/>
  <c r="M35" i="4"/>
  <c r="N35" i="4"/>
  <c r="M24" i="4"/>
  <c r="N24" i="4"/>
  <c r="H24" i="4"/>
  <c r="K101" i="4"/>
  <c r="H101" i="4"/>
  <c r="I101" i="4"/>
  <c r="J101" i="4"/>
  <c r="Q90" i="4"/>
  <c r="R90" i="4"/>
  <c r="O90" i="4"/>
  <c r="L90" i="4"/>
  <c r="Q112" i="4"/>
  <c r="R112" i="4"/>
  <c r="O112" i="4"/>
  <c r="L112" i="4"/>
  <c r="P123" i="4"/>
  <c r="D123" i="4"/>
  <c r="J123" i="4"/>
  <c r="L13" i="4"/>
  <c r="K13" i="4"/>
  <c r="T12" i="4"/>
  <c r="T13" i="4" s="1"/>
  <c r="E13" i="4"/>
  <c r="Q56" i="5"/>
  <c r="M56" i="5"/>
  <c r="I56" i="5"/>
  <c r="E56" i="5"/>
  <c r="R55" i="5"/>
  <c r="N55" i="5"/>
  <c r="J55" i="5"/>
  <c r="F55" i="5"/>
  <c r="O54" i="5"/>
  <c r="K54" i="5"/>
  <c r="G54" i="5"/>
  <c r="C54" i="5"/>
  <c r="P53" i="5"/>
  <c r="L53" i="5"/>
  <c r="H53" i="5"/>
  <c r="D53" i="5"/>
  <c r="Q52" i="5"/>
  <c r="M52" i="5"/>
  <c r="I52" i="5"/>
  <c r="E52" i="5"/>
  <c r="P56" i="5"/>
  <c r="L56" i="5"/>
  <c r="H56" i="5"/>
  <c r="D56" i="5"/>
  <c r="Q55" i="5"/>
  <c r="M55" i="5"/>
  <c r="I55" i="5"/>
  <c r="E55" i="5"/>
  <c r="R54" i="5"/>
  <c r="N54" i="5"/>
  <c r="J54" i="5"/>
  <c r="F54" i="5"/>
  <c r="O53" i="5"/>
  <c r="K53" i="5"/>
  <c r="G53" i="5"/>
  <c r="C53" i="5"/>
  <c r="P52" i="5"/>
  <c r="L52" i="5"/>
  <c r="H52" i="5"/>
  <c r="D52" i="5"/>
  <c r="O56" i="5"/>
  <c r="K56" i="5"/>
  <c r="G56" i="5"/>
  <c r="C56" i="5"/>
  <c r="P55" i="5"/>
  <c r="L55" i="5"/>
  <c r="H55" i="5"/>
  <c r="D55" i="5"/>
  <c r="Q54" i="5"/>
  <c r="M54" i="5"/>
  <c r="I54" i="5"/>
  <c r="E54" i="5"/>
  <c r="R53" i="5"/>
  <c r="N53" i="5"/>
  <c r="J53" i="5"/>
  <c r="F53" i="5"/>
  <c r="O52" i="5"/>
  <c r="K52" i="5"/>
  <c r="G52" i="5"/>
  <c r="C52" i="5"/>
  <c r="R56" i="5"/>
  <c r="N56" i="5"/>
  <c r="J56" i="5"/>
  <c r="F56" i="5"/>
  <c r="O55" i="5"/>
  <c r="K55" i="5"/>
  <c r="G55" i="5"/>
  <c r="C55" i="5"/>
  <c r="P54" i="5"/>
  <c r="L54" i="5"/>
  <c r="H54" i="5"/>
  <c r="D54" i="5"/>
  <c r="Q53" i="5"/>
  <c r="M53" i="5"/>
  <c r="I53" i="5"/>
  <c r="E53" i="5"/>
  <c r="R52" i="5"/>
  <c r="R57" i="5" s="1"/>
  <c r="N52" i="5"/>
  <c r="N57" i="5" s="1"/>
  <c r="J52" i="5"/>
  <c r="J57" i="5" s="1"/>
  <c r="F52" i="5"/>
  <c r="F57" i="5" s="1"/>
  <c r="R13" i="4"/>
  <c r="K57" i="4"/>
  <c r="H57" i="4"/>
  <c r="I57" i="4"/>
  <c r="J57" i="4"/>
  <c r="Q68" i="4"/>
  <c r="R68" i="4"/>
  <c r="O68" i="4"/>
  <c r="L68" i="4"/>
  <c r="I46" i="4"/>
  <c r="J46" i="4"/>
  <c r="G46" i="4"/>
  <c r="D46" i="4"/>
  <c r="G79" i="4"/>
  <c r="D79" i="4"/>
  <c r="T78" i="4"/>
  <c r="T79" i="4" s="1"/>
  <c r="E79" i="4"/>
  <c r="F79" i="4"/>
  <c r="S35" i="4"/>
  <c r="P35" i="4"/>
  <c r="Q35" i="4"/>
  <c r="R35" i="4"/>
  <c r="Q24" i="4"/>
  <c r="G24" i="4"/>
  <c r="K24" i="4"/>
  <c r="L24" i="4"/>
  <c r="O101" i="4"/>
  <c r="L101" i="4"/>
  <c r="M101" i="4"/>
  <c r="N101" i="4"/>
  <c r="T89" i="4"/>
  <c r="T90" i="4" s="1"/>
  <c r="E90" i="4"/>
  <c r="F90" i="4"/>
  <c r="S90" i="4"/>
  <c r="P90" i="4"/>
  <c r="T111" i="4"/>
  <c r="T112" i="4" s="1"/>
  <c r="E112" i="4"/>
  <c r="F112" i="4"/>
  <c r="S112" i="4"/>
  <c r="P112" i="4"/>
  <c r="G123" i="4"/>
  <c r="H123" i="4"/>
  <c r="I123" i="4"/>
  <c r="N123" i="4"/>
  <c r="M13" i="4"/>
  <c r="O13" i="4"/>
  <c r="H13" i="4"/>
  <c r="F13" i="4"/>
  <c r="O57" i="4"/>
  <c r="L57" i="4"/>
  <c r="M57" i="4"/>
  <c r="N57" i="4"/>
  <c r="T67" i="4"/>
  <c r="T68" i="4" s="1"/>
  <c r="E68" i="4"/>
  <c r="F68" i="4"/>
  <c r="S68" i="4"/>
  <c r="P68" i="4"/>
  <c r="M46" i="4"/>
  <c r="N46" i="4"/>
  <c r="K46" i="4"/>
  <c r="H46" i="4"/>
  <c r="K79" i="4"/>
  <c r="H79" i="4"/>
  <c r="I79" i="4"/>
  <c r="J79" i="4"/>
  <c r="G35" i="4"/>
  <c r="D35" i="4"/>
  <c r="T34" i="4"/>
  <c r="T35" i="4" s="1"/>
  <c r="E35" i="4"/>
  <c r="F35" i="4"/>
  <c r="T23" i="4"/>
  <c r="T24" i="4" s="1"/>
  <c r="E24" i="4"/>
  <c r="J24" i="4"/>
  <c r="O24" i="4"/>
  <c r="S24" i="4"/>
  <c r="P24" i="4"/>
  <c r="S101" i="4"/>
  <c r="P101" i="4"/>
  <c r="Q101" i="4"/>
  <c r="R101" i="4"/>
  <c r="I90" i="4"/>
  <c r="J90" i="4"/>
  <c r="G90" i="4"/>
  <c r="D90" i="4"/>
  <c r="I112" i="4"/>
  <c r="J112" i="4"/>
  <c r="G112" i="4"/>
  <c r="D112" i="4"/>
  <c r="T122" i="4"/>
  <c r="T123" i="4" s="1"/>
  <c r="E123" i="4"/>
  <c r="L123" i="4"/>
  <c r="M123" i="4"/>
  <c r="O123" i="4"/>
  <c r="R123" i="4"/>
  <c r="S13" i="4"/>
  <c r="I13" i="4"/>
  <c r="J13" i="4"/>
  <c r="S57" i="4"/>
  <c r="P57" i="4"/>
  <c r="Q57" i="4"/>
  <c r="R57" i="4"/>
  <c r="I68" i="4"/>
  <c r="J68" i="4"/>
  <c r="G68" i="4"/>
  <c r="D68" i="4"/>
  <c r="Q46" i="4"/>
  <c r="R46" i="4"/>
  <c r="O46" i="4"/>
  <c r="L46" i="4"/>
  <c r="D58" i="6"/>
  <c r="M57" i="6"/>
  <c r="D58" i="10"/>
  <c r="M57" i="10"/>
  <c r="D58" i="15"/>
  <c r="M57" i="15"/>
  <c r="C56" i="15"/>
  <c r="B55" i="15"/>
  <c r="C56" i="8"/>
  <c r="B55" i="8"/>
  <c r="C56" i="6"/>
  <c r="B55" i="6"/>
  <c r="D57" i="9"/>
  <c r="M56" i="9"/>
  <c r="C56" i="14"/>
  <c r="B55" i="14"/>
  <c r="M57" i="8"/>
  <c r="D58" i="8"/>
  <c r="S45" i="5"/>
  <c r="B55" i="11"/>
  <c r="C56" i="11"/>
  <c r="C56" i="9"/>
  <c r="B55" i="9"/>
  <c r="C56" i="7"/>
  <c r="B55" i="7"/>
  <c r="C57" i="10"/>
  <c r="B56" i="10"/>
  <c r="C57" i="13"/>
  <c r="B56" i="13"/>
  <c r="C57" i="12"/>
  <c r="B56" i="12"/>
  <c r="D58" i="12"/>
  <c r="M57" i="12"/>
  <c r="D58" i="11"/>
  <c r="M57" i="11"/>
  <c r="B55" i="16"/>
  <c r="C56" i="16"/>
  <c r="D57" i="7"/>
  <c r="M56" i="7"/>
  <c r="D58" i="16"/>
  <c r="M57" i="16"/>
  <c r="D58" i="13"/>
  <c r="M57" i="13"/>
  <c r="D58" i="14"/>
  <c r="M57" i="14"/>
  <c r="D59" i="11" l="1"/>
  <c r="M58" i="11"/>
  <c r="C58" i="12"/>
  <c r="B57" i="12"/>
  <c r="C57" i="15"/>
  <c r="B56" i="15"/>
  <c r="D59" i="15"/>
  <c r="M58" i="15"/>
  <c r="M58" i="10"/>
  <c r="D59" i="10"/>
  <c r="K57" i="5"/>
  <c r="L57" i="5"/>
  <c r="M57" i="5"/>
  <c r="D59" i="13"/>
  <c r="M58" i="13"/>
  <c r="D58" i="7"/>
  <c r="M57" i="7"/>
  <c r="C57" i="16"/>
  <c r="B56" i="16"/>
  <c r="C58" i="10"/>
  <c r="B57" i="10"/>
  <c r="C57" i="9"/>
  <c r="B56" i="9"/>
  <c r="C57" i="14"/>
  <c r="B56" i="14"/>
  <c r="D58" i="9"/>
  <c r="M57" i="9"/>
  <c r="O57" i="5"/>
  <c r="P57" i="5"/>
  <c r="Q57" i="5"/>
  <c r="D59" i="12"/>
  <c r="M58" i="12"/>
  <c r="C58" i="13"/>
  <c r="B57" i="13"/>
  <c r="C57" i="11"/>
  <c r="B56" i="11"/>
  <c r="D59" i="8"/>
  <c r="M58" i="8"/>
  <c r="C57" i="8"/>
  <c r="B56" i="8"/>
  <c r="D59" i="6"/>
  <c r="M58" i="6"/>
  <c r="S54" i="5"/>
  <c r="C57" i="5"/>
  <c r="S55" i="5"/>
  <c r="D57" i="5"/>
  <c r="S52" i="5"/>
  <c r="S56" i="5"/>
  <c r="E57" i="5"/>
  <c r="S53" i="5"/>
  <c r="D59" i="14"/>
  <c r="M58" i="14"/>
  <c r="D59" i="16"/>
  <c r="M58" i="16"/>
  <c r="C57" i="7"/>
  <c r="B56" i="7"/>
  <c r="C57" i="6"/>
  <c r="B56" i="6"/>
  <c r="G57" i="5"/>
  <c r="H57" i="5"/>
  <c r="I57" i="5"/>
  <c r="D63" i="16" l="1"/>
  <c r="D60" i="16"/>
  <c r="M60" i="16" s="1"/>
  <c r="M59" i="16"/>
  <c r="D63" i="6"/>
  <c r="D60" i="6"/>
  <c r="M60" i="6" s="1"/>
  <c r="M59" i="6"/>
  <c r="M59" i="8"/>
  <c r="D63" i="8"/>
  <c r="D60" i="8"/>
  <c r="M60" i="8" s="1"/>
  <c r="C59" i="13"/>
  <c r="B58" i="13"/>
  <c r="D59" i="9"/>
  <c r="M58" i="9"/>
  <c r="C58" i="9"/>
  <c r="B57" i="9"/>
  <c r="B57" i="16"/>
  <c r="C58" i="16"/>
  <c r="D63" i="13"/>
  <c r="D60" i="13"/>
  <c r="M60" i="13" s="1"/>
  <c r="M59" i="13"/>
  <c r="M59" i="10"/>
  <c r="D63" i="10"/>
  <c r="D60" i="10"/>
  <c r="M60" i="10" s="1"/>
  <c r="D63" i="11"/>
  <c r="D60" i="11"/>
  <c r="M60" i="11" s="1"/>
  <c r="M59" i="11"/>
  <c r="C58" i="15"/>
  <c r="B57" i="15"/>
  <c r="C58" i="7"/>
  <c r="B57" i="7"/>
  <c r="M59" i="14"/>
  <c r="D63" i="14"/>
  <c r="D60" i="14"/>
  <c r="M60" i="14" s="1"/>
  <c r="C58" i="8"/>
  <c r="B57" i="8"/>
  <c r="C58" i="11"/>
  <c r="B57" i="11"/>
  <c r="M59" i="12"/>
  <c r="D63" i="12"/>
  <c r="D60" i="12"/>
  <c r="M60" i="12" s="1"/>
  <c r="C58" i="14"/>
  <c r="B57" i="14"/>
  <c r="C59" i="10"/>
  <c r="B58" i="10"/>
  <c r="D59" i="7"/>
  <c r="M58" i="7"/>
  <c r="C59" i="12"/>
  <c r="B58" i="12"/>
  <c r="C58" i="6"/>
  <c r="B57" i="6"/>
  <c r="S57" i="5"/>
  <c r="D63" i="15"/>
  <c r="D60" i="15"/>
  <c r="M60" i="15" s="1"/>
  <c r="M59" i="15"/>
  <c r="M63" i="15" l="1"/>
  <c r="D64" i="15"/>
  <c r="C59" i="6"/>
  <c r="B58" i="6"/>
  <c r="D63" i="7"/>
  <c r="D60" i="7"/>
  <c r="M60" i="7" s="1"/>
  <c r="M59" i="7"/>
  <c r="C59" i="14"/>
  <c r="B58" i="14"/>
  <c r="C59" i="7"/>
  <c r="B58" i="7"/>
  <c r="D64" i="14"/>
  <c r="M63" i="14"/>
  <c r="M63" i="10"/>
  <c r="D64" i="10"/>
  <c r="D64" i="13"/>
  <c r="M63" i="13"/>
  <c r="C59" i="9"/>
  <c r="B58" i="9"/>
  <c r="C63" i="13"/>
  <c r="B59" i="13"/>
  <c r="G35" i="13" s="1"/>
  <c r="B58" i="11"/>
  <c r="C59" i="11"/>
  <c r="B59" i="12"/>
  <c r="G35" i="12" s="1"/>
  <c r="C63" i="12"/>
  <c r="C63" i="10"/>
  <c r="B59" i="10"/>
  <c r="G35" i="10" s="1"/>
  <c r="M63" i="12"/>
  <c r="D64" i="12"/>
  <c r="C59" i="15"/>
  <c r="B58" i="15"/>
  <c r="C59" i="16"/>
  <c r="B58" i="16"/>
  <c r="D64" i="16"/>
  <c r="M63" i="16"/>
  <c r="C59" i="8"/>
  <c r="B58" i="8"/>
  <c r="D64" i="11"/>
  <c r="M63" i="11"/>
  <c r="D63" i="9"/>
  <c r="D60" i="9"/>
  <c r="M60" i="9" s="1"/>
  <c r="M59" i="9"/>
  <c r="D64" i="8"/>
  <c r="M63" i="8"/>
  <c r="D64" i="6"/>
  <c r="M63" i="6"/>
  <c r="D65" i="6" l="1"/>
  <c r="M64" i="6"/>
  <c r="D65" i="8"/>
  <c r="M64" i="8"/>
  <c r="C63" i="8"/>
  <c r="B59" i="8"/>
  <c r="D65" i="12"/>
  <c r="M64" i="12"/>
  <c r="C64" i="12"/>
  <c r="B63" i="12"/>
  <c r="B59" i="7"/>
  <c r="G35" i="7" s="1"/>
  <c r="C63" i="7"/>
  <c r="D65" i="15"/>
  <c r="M64" i="15"/>
  <c r="C63" i="16"/>
  <c r="B59" i="16"/>
  <c r="G35" i="16" s="1"/>
  <c r="C64" i="13"/>
  <c r="B63" i="13"/>
  <c r="D65" i="13"/>
  <c r="M64" i="13"/>
  <c r="D64" i="7"/>
  <c r="M63" i="7"/>
  <c r="C63" i="11"/>
  <c r="B59" i="11"/>
  <c r="G35" i="11" s="1"/>
  <c r="D65" i="10"/>
  <c r="M64" i="10"/>
  <c r="D65" i="14"/>
  <c r="M64" i="14"/>
  <c r="B59" i="14"/>
  <c r="G35" i="14" s="1"/>
  <c r="C63" i="14"/>
  <c r="D65" i="11"/>
  <c r="M64" i="11"/>
  <c r="D64" i="9"/>
  <c r="M63" i="9"/>
  <c r="G35" i="8"/>
  <c r="M64" i="16"/>
  <c r="D65" i="16"/>
  <c r="B59" i="15"/>
  <c r="G35" i="15" s="1"/>
  <c r="C63" i="15"/>
  <c r="C64" i="10"/>
  <c r="B63" i="10"/>
  <c r="B59" i="9"/>
  <c r="G35" i="9" s="1"/>
  <c r="C63" i="9"/>
  <c r="C63" i="6"/>
  <c r="B59" i="6"/>
  <c r="G35" i="6" s="1"/>
  <c r="M65" i="12" l="1"/>
  <c r="D66" i="12"/>
  <c r="D66" i="8"/>
  <c r="M65" i="8"/>
  <c r="C64" i="9"/>
  <c r="B63" i="9"/>
  <c r="B63" i="15"/>
  <c r="C64" i="15"/>
  <c r="D66" i="11"/>
  <c r="M65" i="11"/>
  <c r="D66" i="14"/>
  <c r="M65" i="14"/>
  <c r="C64" i="7"/>
  <c r="B63" i="7"/>
  <c r="D66" i="13"/>
  <c r="M65" i="13"/>
  <c r="C64" i="11"/>
  <c r="B63" i="11"/>
  <c r="M65" i="16"/>
  <c r="D66" i="16"/>
  <c r="D65" i="9"/>
  <c r="M64" i="9"/>
  <c r="M65" i="10"/>
  <c r="D66" i="10"/>
  <c r="C64" i="14"/>
  <c r="B63" i="14"/>
  <c r="B63" i="16"/>
  <c r="C64" i="16"/>
  <c r="C64" i="6"/>
  <c r="B63" i="6"/>
  <c r="B64" i="10"/>
  <c r="C65" i="10"/>
  <c r="M64" i="7"/>
  <c r="D65" i="7"/>
  <c r="C65" i="13"/>
  <c r="B64" i="13"/>
  <c r="D66" i="15"/>
  <c r="M65" i="15"/>
  <c r="C65" i="12"/>
  <c r="B64" i="12"/>
  <c r="C64" i="8"/>
  <c r="B63" i="8"/>
  <c r="M65" i="6"/>
  <c r="D66" i="6"/>
  <c r="C65" i="8" l="1"/>
  <c r="B64" i="8"/>
  <c r="D67" i="15"/>
  <c r="M66" i="15"/>
  <c r="C65" i="6"/>
  <c r="B64" i="6"/>
  <c r="D67" i="10"/>
  <c r="M66" i="10"/>
  <c r="D67" i="16"/>
  <c r="M66" i="16"/>
  <c r="C65" i="15"/>
  <c r="B64" i="15"/>
  <c r="M66" i="6"/>
  <c r="D67" i="6"/>
  <c r="C66" i="10"/>
  <c r="B65" i="10"/>
  <c r="D67" i="13"/>
  <c r="M66" i="13"/>
  <c r="D67" i="14"/>
  <c r="M66" i="14"/>
  <c r="D67" i="8"/>
  <c r="M66" i="8"/>
  <c r="C66" i="12"/>
  <c r="B65" i="12"/>
  <c r="C66" i="13"/>
  <c r="B65" i="13"/>
  <c r="C65" i="14"/>
  <c r="B64" i="14"/>
  <c r="D67" i="12"/>
  <c r="M66" i="12"/>
  <c r="D66" i="7"/>
  <c r="M65" i="7"/>
  <c r="C65" i="16"/>
  <c r="B64" i="16"/>
  <c r="D66" i="9"/>
  <c r="M65" i="9"/>
  <c r="C65" i="11"/>
  <c r="B64" i="11"/>
  <c r="C65" i="7"/>
  <c r="B64" i="7"/>
  <c r="D67" i="11"/>
  <c r="M66" i="11"/>
  <c r="C65" i="9"/>
  <c r="B64" i="9"/>
  <c r="C66" i="14" l="1"/>
  <c r="B65" i="14"/>
  <c r="B66" i="12"/>
  <c r="C67" i="12"/>
  <c r="D68" i="14"/>
  <c r="M67" i="14"/>
  <c r="B65" i="6"/>
  <c r="C66" i="6"/>
  <c r="C66" i="8"/>
  <c r="B65" i="8"/>
  <c r="C67" i="10"/>
  <c r="B66" i="10"/>
  <c r="C66" i="15"/>
  <c r="B65" i="15"/>
  <c r="M67" i="10"/>
  <c r="D68" i="10"/>
  <c r="C66" i="9"/>
  <c r="B65" i="9"/>
  <c r="C66" i="7"/>
  <c r="B65" i="7"/>
  <c r="D67" i="9"/>
  <c r="M66" i="9"/>
  <c r="C67" i="13"/>
  <c r="B66" i="13"/>
  <c r="D68" i="8"/>
  <c r="M67" i="8"/>
  <c r="D68" i="13"/>
  <c r="M67" i="13"/>
  <c r="D68" i="6"/>
  <c r="M67" i="6"/>
  <c r="M67" i="15"/>
  <c r="D68" i="15"/>
  <c r="D68" i="11"/>
  <c r="M67" i="11"/>
  <c r="C66" i="11"/>
  <c r="B65" i="11"/>
  <c r="C66" i="16"/>
  <c r="B65" i="16"/>
  <c r="D67" i="7"/>
  <c r="M66" i="7"/>
  <c r="M67" i="12"/>
  <c r="D68" i="12"/>
  <c r="D68" i="16"/>
  <c r="M67" i="16"/>
  <c r="D69" i="15" l="1"/>
  <c r="M68" i="15"/>
  <c r="D69" i="10"/>
  <c r="M68" i="10"/>
  <c r="C67" i="6"/>
  <c r="B66" i="6"/>
  <c r="C68" i="12"/>
  <c r="B67" i="12"/>
  <c r="M68" i="16"/>
  <c r="D69" i="16"/>
  <c r="D68" i="7"/>
  <c r="M67" i="7"/>
  <c r="C67" i="11"/>
  <c r="B66" i="11"/>
  <c r="D69" i="13"/>
  <c r="M68" i="13"/>
  <c r="C68" i="13"/>
  <c r="B67" i="13"/>
  <c r="C67" i="7"/>
  <c r="B66" i="7"/>
  <c r="C68" i="10"/>
  <c r="B67" i="10"/>
  <c r="D69" i="12"/>
  <c r="M68" i="12"/>
  <c r="C67" i="16"/>
  <c r="B66" i="16"/>
  <c r="D69" i="11"/>
  <c r="M68" i="11"/>
  <c r="D69" i="6"/>
  <c r="M68" i="6"/>
  <c r="D69" i="8"/>
  <c r="M68" i="8"/>
  <c r="D68" i="9"/>
  <c r="M67" i="9"/>
  <c r="C67" i="9"/>
  <c r="B66" i="9"/>
  <c r="C67" i="15"/>
  <c r="B66" i="15"/>
  <c r="C67" i="8"/>
  <c r="B66" i="8"/>
  <c r="D69" i="14"/>
  <c r="M68" i="14"/>
  <c r="C67" i="14"/>
  <c r="B66" i="14"/>
  <c r="D69" i="9" l="1"/>
  <c r="M68" i="9"/>
  <c r="C68" i="7"/>
  <c r="B67" i="7"/>
  <c r="D70" i="13"/>
  <c r="M69" i="13"/>
  <c r="M68" i="7"/>
  <c r="D69" i="7"/>
  <c r="C69" i="12"/>
  <c r="B68" i="12"/>
  <c r="M69" i="10"/>
  <c r="D70" i="10"/>
  <c r="B68" i="10"/>
  <c r="C69" i="10"/>
  <c r="C69" i="13"/>
  <c r="B68" i="13"/>
  <c r="C68" i="11"/>
  <c r="B67" i="11"/>
  <c r="B67" i="6"/>
  <c r="C68" i="6"/>
  <c r="D70" i="15"/>
  <c r="M69" i="15"/>
  <c r="D70" i="14"/>
  <c r="M69" i="14"/>
  <c r="B67" i="15"/>
  <c r="C68" i="15"/>
  <c r="M69" i="6"/>
  <c r="D70" i="6"/>
  <c r="C68" i="16"/>
  <c r="B67" i="16"/>
  <c r="M69" i="12"/>
  <c r="D70" i="12"/>
  <c r="C68" i="14"/>
  <c r="B67" i="14"/>
  <c r="C68" i="8"/>
  <c r="B67" i="8"/>
  <c r="C68" i="9"/>
  <c r="B67" i="9"/>
  <c r="D70" i="8"/>
  <c r="M69" i="8"/>
  <c r="D70" i="11"/>
  <c r="M69" i="11"/>
  <c r="D70" i="16"/>
  <c r="M69" i="16"/>
  <c r="D71" i="8" l="1"/>
  <c r="M70" i="8"/>
  <c r="C69" i="8"/>
  <c r="B68" i="8"/>
  <c r="D71" i="14"/>
  <c r="M70" i="14"/>
  <c r="C69" i="15"/>
  <c r="B68" i="15"/>
  <c r="C70" i="10"/>
  <c r="B69" i="10"/>
  <c r="C69" i="7"/>
  <c r="B68" i="7"/>
  <c r="D71" i="11"/>
  <c r="M70" i="11"/>
  <c r="C69" i="9"/>
  <c r="B68" i="9"/>
  <c r="C69" i="14"/>
  <c r="B68" i="14"/>
  <c r="B68" i="16"/>
  <c r="C69" i="16"/>
  <c r="D71" i="15"/>
  <c r="M70" i="15"/>
  <c r="C69" i="11"/>
  <c r="B68" i="11"/>
  <c r="D71" i="16"/>
  <c r="M70" i="16"/>
  <c r="C70" i="13"/>
  <c r="B69" i="13"/>
  <c r="D71" i="10"/>
  <c r="M70" i="10"/>
  <c r="D70" i="7"/>
  <c r="M69" i="7"/>
  <c r="D71" i="12"/>
  <c r="M70" i="12"/>
  <c r="M70" i="6"/>
  <c r="D71" i="6"/>
  <c r="C69" i="6"/>
  <c r="B68" i="6"/>
  <c r="C70" i="12"/>
  <c r="B69" i="12"/>
  <c r="D71" i="13"/>
  <c r="M70" i="13"/>
  <c r="D70" i="9"/>
  <c r="M69" i="9"/>
  <c r="C70" i="9" l="1"/>
  <c r="B69" i="9"/>
  <c r="C70" i="7"/>
  <c r="B69" i="7"/>
  <c r="D72" i="14"/>
  <c r="M71" i="14"/>
  <c r="C70" i="15"/>
  <c r="B69" i="15"/>
  <c r="D71" i="9"/>
  <c r="M70" i="9"/>
  <c r="D72" i="8"/>
  <c r="M71" i="8"/>
  <c r="D72" i="13"/>
  <c r="M71" i="13"/>
  <c r="B69" i="6"/>
  <c r="C70" i="6"/>
  <c r="M71" i="12"/>
  <c r="D72" i="12"/>
  <c r="M71" i="10"/>
  <c r="D72" i="10"/>
  <c r="D72" i="16"/>
  <c r="M71" i="16"/>
  <c r="M71" i="15"/>
  <c r="D72" i="15"/>
  <c r="C70" i="14"/>
  <c r="B69" i="14"/>
  <c r="D72" i="11"/>
  <c r="M71" i="11"/>
  <c r="C71" i="10"/>
  <c r="B70" i="10"/>
  <c r="C70" i="8"/>
  <c r="B69" i="8"/>
  <c r="B70" i="12"/>
  <c r="C71" i="12"/>
  <c r="D71" i="7"/>
  <c r="M70" i="7"/>
  <c r="C71" i="13"/>
  <c r="B70" i="13"/>
  <c r="C70" i="11"/>
  <c r="B69" i="11"/>
  <c r="D72" i="6"/>
  <c r="M71" i="6"/>
  <c r="C70" i="16"/>
  <c r="B69" i="16"/>
  <c r="C71" i="11" l="1"/>
  <c r="B70" i="11"/>
  <c r="C72" i="12"/>
  <c r="B71" i="12"/>
  <c r="D73" i="12"/>
  <c r="M72" i="12"/>
  <c r="C71" i="7"/>
  <c r="B70" i="7"/>
  <c r="D72" i="7"/>
  <c r="M71" i="7"/>
  <c r="C71" i="8"/>
  <c r="B70" i="8"/>
  <c r="D73" i="11"/>
  <c r="M72" i="11"/>
  <c r="D73" i="8"/>
  <c r="M72" i="8"/>
  <c r="C71" i="15"/>
  <c r="B70" i="15"/>
  <c r="D73" i="6"/>
  <c r="M72" i="6"/>
  <c r="C72" i="13"/>
  <c r="B71" i="13"/>
  <c r="C72" i="10"/>
  <c r="B71" i="10"/>
  <c r="C71" i="14"/>
  <c r="B70" i="14"/>
  <c r="M72" i="16"/>
  <c r="D73" i="16"/>
  <c r="D73" i="13"/>
  <c r="M72" i="13"/>
  <c r="D72" i="9"/>
  <c r="M71" i="9"/>
  <c r="C71" i="16"/>
  <c r="B70" i="16"/>
  <c r="D73" i="15"/>
  <c r="M72" i="15"/>
  <c r="D73" i="10"/>
  <c r="M72" i="10"/>
  <c r="C71" i="6"/>
  <c r="B70" i="6"/>
  <c r="D73" i="14"/>
  <c r="M72" i="14"/>
  <c r="C71" i="9"/>
  <c r="B70" i="9"/>
  <c r="C72" i="16" l="1"/>
  <c r="B71" i="16"/>
  <c r="C72" i="14"/>
  <c r="B71" i="14"/>
  <c r="B71" i="15"/>
  <c r="C72" i="15"/>
  <c r="M72" i="7"/>
  <c r="D73" i="7"/>
  <c r="M73" i="12"/>
  <c r="D74" i="12"/>
  <c r="C72" i="11"/>
  <c r="B71" i="11"/>
  <c r="B71" i="6"/>
  <c r="C72" i="6"/>
  <c r="D73" i="9"/>
  <c r="M72" i="9"/>
  <c r="B72" i="10"/>
  <c r="C73" i="10"/>
  <c r="M73" i="6"/>
  <c r="D74" i="6"/>
  <c r="D74" i="8"/>
  <c r="M73" i="8"/>
  <c r="C72" i="8"/>
  <c r="B71" i="8"/>
  <c r="C72" i="7"/>
  <c r="B71" i="7"/>
  <c r="C73" i="12"/>
  <c r="B72" i="12"/>
  <c r="D74" i="13"/>
  <c r="M73" i="13"/>
  <c r="C73" i="13"/>
  <c r="B72" i="13"/>
  <c r="D74" i="11"/>
  <c r="M73" i="11"/>
  <c r="C72" i="9"/>
  <c r="B71" i="9"/>
  <c r="D74" i="15"/>
  <c r="M73" i="15"/>
  <c r="D74" i="16"/>
  <c r="M73" i="16"/>
  <c r="D74" i="14"/>
  <c r="M73" i="14"/>
  <c r="M73" i="10"/>
  <c r="D74" i="10"/>
  <c r="D78" i="10" l="1"/>
  <c r="D75" i="10"/>
  <c r="M75" i="10" s="1"/>
  <c r="M74" i="10"/>
  <c r="D78" i="6"/>
  <c r="D75" i="6"/>
  <c r="M75" i="6" s="1"/>
  <c r="M74" i="6"/>
  <c r="B72" i="16"/>
  <c r="C73" i="16"/>
  <c r="M74" i="16"/>
  <c r="D78" i="16"/>
  <c r="D75" i="16"/>
  <c r="M75" i="16" s="1"/>
  <c r="C73" i="9"/>
  <c r="B72" i="9"/>
  <c r="C74" i="13"/>
  <c r="B73" i="13"/>
  <c r="C74" i="12"/>
  <c r="B73" i="12"/>
  <c r="C73" i="8"/>
  <c r="B72" i="8"/>
  <c r="D74" i="9"/>
  <c r="M73" i="9"/>
  <c r="D74" i="7"/>
  <c r="M73" i="7"/>
  <c r="C74" i="10"/>
  <c r="B73" i="10"/>
  <c r="C73" i="11"/>
  <c r="B72" i="11"/>
  <c r="C73" i="14"/>
  <c r="B72" i="14"/>
  <c r="D78" i="14"/>
  <c r="D75" i="14"/>
  <c r="M75" i="14" s="1"/>
  <c r="M74" i="14"/>
  <c r="M74" i="15"/>
  <c r="D78" i="15"/>
  <c r="D75" i="15"/>
  <c r="M75" i="15" s="1"/>
  <c r="M74" i="11"/>
  <c r="D75" i="11"/>
  <c r="M75" i="11" s="1"/>
  <c r="D78" i="11"/>
  <c r="M74" i="13"/>
  <c r="D78" i="13"/>
  <c r="D75" i="13"/>
  <c r="M75" i="13" s="1"/>
  <c r="C73" i="7"/>
  <c r="B72" i="7"/>
  <c r="D78" i="8"/>
  <c r="D75" i="8"/>
  <c r="M75" i="8" s="1"/>
  <c r="M74" i="8"/>
  <c r="C73" i="6"/>
  <c r="B72" i="6"/>
  <c r="D78" i="12"/>
  <c r="D75" i="12"/>
  <c r="M75" i="12" s="1"/>
  <c r="M74" i="12"/>
  <c r="C73" i="15"/>
  <c r="B72" i="15"/>
  <c r="D79" i="12" l="1"/>
  <c r="M78" i="12"/>
  <c r="M78" i="10"/>
  <c r="D79" i="10"/>
  <c r="C74" i="15"/>
  <c r="B73" i="15"/>
  <c r="D79" i="13"/>
  <c r="M78" i="13"/>
  <c r="M74" i="9"/>
  <c r="D78" i="9"/>
  <c r="D75" i="9"/>
  <c r="M75" i="9" s="1"/>
  <c r="C74" i="9"/>
  <c r="B73" i="9"/>
  <c r="C74" i="16"/>
  <c r="B73" i="16"/>
  <c r="B73" i="6"/>
  <c r="C74" i="6"/>
  <c r="D79" i="8"/>
  <c r="M78" i="8"/>
  <c r="C74" i="14"/>
  <c r="B73" i="14"/>
  <c r="C78" i="10"/>
  <c r="B74" i="10"/>
  <c r="G36" i="10" s="1"/>
  <c r="B74" i="12"/>
  <c r="G36" i="12" s="1"/>
  <c r="C78" i="12"/>
  <c r="M78" i="6"/>
  <c r="D79" i="6"/>
  <c r="C74" i="7"/>
  <c r="B73" i="7"/>
  <c r="D79" i="11"/>
  <c r="M78" i="11"/>
  <c r="D79" i="15"/>
  <c r="M78" i="15"/>
  <c r="D79" i="14"/>
  <c r="M78" i="14"/>
  <c r="C74" i="11"/>
  <c r="B73" i="11"/>
  <c r="M74" i="7"/>
  <c r="D78" i="7"/>
  <c r="D75" i="7"/>
  <c r="M75" i="7" s="1"/>
  <c r="C74" i="8"/>
  <c r="B73" i="8"/>
  <c r="B74" i="13"/>
  <c r="G36" i="13" s="1"/>
  <c r="C78" i="13"/>
  <c r="D79" i="16"/>
  <c r="M78" i="16"/>
  <c r="D80" i="10" l="1"/>
  <c r="M79" i="10"/>
  <c r="D80" i="12"/>
  <c r="M79" i="12"/>
  <c r="D80" i="16"/>
  <c r="M79" i="16"/>
  <c r="B74" i="8"/>
  <c r="G36" i="8" s="1"/>
  <c r="C78" i="8"/>
  <c r="D80" i="13"/>
  <c r="M79" i="13"/>
  <c r="C79" i="13"/>
  <c r="B78" i="13"/>
  <c r="C78" i="11"/>
  <c r="B74" i="11"/>
  <c r="G36" i="11" s="1"/>
  <c r="D80" i="15"/>
  <c r="M79" i="15"/>
  <c r="C78" i="7"/>
  <c r="B74" i="7"/>
  <c r="G36" i="7" s="1"/>
  <c r="C79" i="10"/>
  <c r="B78" i="10"/>
  <c r="M79" i="8"/>
  <c r="D80" i="8"/>
  <c r="B74" i="16"/>
  <c r="G36" i="16" s="1"/>
  <c r="C78" i="16"/>
  <c r="D79" i="9"/>
  <c r="M78" i="9"/>
  <c r="D80" i="14"/>
  <c r="M79" i="14"/>
  <c r="D80" i="11"/>
  <c r="M79" i="11"/>
  <c r="C78" i="14"/>
  <c r="B74" i="14"/>
  <c r="G36" i="14" s="1"/>
  <c r="C78" i="9"/>
  <c r="B74" i="9"/>
  <c r="G36" i="9" s="1"/>
  <c r="D80" i="6"/>
  <c r="M79" i="6"/>
  <c r="D79" i="7"/>
  <c r="M78" i="7"/>
  <c r="C79" i="12"/>
  <c r="B78" i="12"/>
  <c r="B74" i="6"/>
  <c r="G36" i="6" s="1"/>
  <c r="C78" i="6"/>
  <c r="C78" i="15"/>
  <c r="B74" i="15"/>
  <c r="G36" i="15" s="1"/>
  <c r="C79" i="15" l="1"/>
  <c r="B78" i="15"/>
  <c r="C80" i="10"/>
  <c r="B79" i="10"/>
  <c r="M80" i="15"/>
  <c r="D81" i="15"/>
  <c r="C80" i="13"/>
  <c r="B79" i="13"/>
  <c r="M80" i="12"/>
  <c r="D81" i="12"/>
  <c r="D81" i="8"/>
  <c r="M80" i="8"/>
  <c r="D80" i="7"/>
  <c r="M79" i="7"/>
  <c r="C79" i="9"/>
  <c r="B78" i="9"/>
  <c r="D81" i="11"/>
  <c r="M80" i="11"/>
  <c r="D80" i="9"/>
  <c r="M79" i="9"/>
  <c r="C79" i="7"/>
  <c r="B78" i="7"/>
  <c r="C79" i="11"/>
  <c r="B78" i="11"/>
  <c r="D81" i="13"/>
  <c r="M80" i="13"/>
  <c r="D81" i="16"/>
  <c r="M80" i="16"/>
  <c r="D81" i="10"/>
  <c r="M80" i="10"/>
  <c r="C80" i="12"/>
  <c r="B79" i="12"/>
  <c r="D81" i="6"/>
  <c r="M80" i="6"/>
  <c r="C79" i="14"/>
  <c r="B78" i="14"/>
  <c r="M80" i="14"/>
  <c r="D81" i="14"/>
  <c r="B78" i="6"/>
  <c r="C79" i="6"/>
  <c r="C79" i="16"/>
  <c r="B78" i="16"/>
  <c r="C79" i="8"/>
  <c r="B78" i="8"/>
  <c r="C80" i="6" l="1"/>
  <c r="B79" i="6"/>
  <c r="C80" i="14"/>
  <c r="B79" i="14"/>
  <c r="C81" i="12"/>
  <c r="B80" i="12"/>
  <c r="M81" i="16"/>
  <c r="D82" i="16"/>
  <c r="C80" i="11"/>
  <c r="B79" i="11"/>
  <c r="D81" i="9"/>
  <c r="M80" i="9"/>
  <c r="C80" i="9"/>
  <c r="B79" i="9"/>
  <c r="D82" i="8"/>
  <c r="M81" i="8"/>
  <c r="C81" i="13"/>
  <c r="B80" i="13"/>
  <c r="C81" i="10"/>
  <c r="B80" i="10"/>
  <c r="C80" i="8"/>
  <c r="B79" i="8"/>
  <c r="C80" i="16"/>
  <c r="B79" i="16"/>
  <c r="D82" i="14"/>
  <c r="M81" i="14"/>
  <c r="D82" i="12"/>
  <c r="M81" i="12"/>
  <c r="D82" i="15"/>
  <c r="M81" i="15"/>
  <c r="D82" i="6"/>
  <c r="M81" i="6"/>
  <c r="D82" i="10"/>
  <c r="M81" i="10"/>
  <c r="D82" i="13"/>
  <c r="M81" i="13"/>
  <c r="C80" i="7"/>
  <c r="B79" i="7"/>
  <c r="M81" i="11"/>
  <c r="D82" i="11"/>
  <c r="D81" i="7"/>
  <c r="M80" i="7"/>
  <c r="B79" i="15"/>
  <c r="C80" i="15"/>
  <c r="B80" i="16" l="1"/>
  <c r="C81" i="16"/>
  <c r="C82" i="10"/>
  <c r="B81" i="10"/>
  <c r="D83" i="8"/>
  <c r="M82" i="8"/>
  <c r="C81" i="14"/>
  <c r="B80" i="14"/>
  <c r="D82" i="7"/>
  <c r="M81" i="7"/>
  <c r="C81" i="7"/>
  <c r="B80" i="7"/>
  <c r="M82" i="10"/>
  <c r="D83" i="10"/>
  <c r="B80" i="15"/>
  <c r="C81" i="15"/>
  <c r="D83" i="11"/>
  <c r="M82" i="11"/>
  <c r="D83" i="15"/>
  <c r="M82" i="15"/>
  <c r="D83" i="14"/>
  <c r="M82" i="14"/>
  <c r="C81" i="8"/>
  <c r="B80" i="8"/>
  <c r="C82" i="13"/>
  <c r="B81" i="13"/>
  <c r="C81" i="9"/>
  <c r="B80" i="9"/>
  <c r="C81" i="11"/>
  <c r="B80" i="11"/>
  <c r="C82" i="12"/>
  <c r="B81" i="12"/>
  <c r="D83" i="12"/>
  <c r="M82" i="12"/>
  <c r="D82" i="9"/>
  <c r="M81" i="9"/>
  <c r="C81" i="6"/>
  <c r="B80" i="6"/>
  <c r="D83" i="13"/>
  <c r="M82" i="13"/>
  <c r="M82" i="6"/>
  <c r="D83" i="6"/>
  <c r="D83" i="16"/>
  <c r="M82" i="16"/>
  <c r="C82" i="15" l="1"/>
  <c r="B81" i="15"/>
  <c r="D84" i="12"/>
  <c r="M83" i="12"/>
  <c r="D84" i="14"/>
  <c r="M83" i="14"/>
  <c r="D83" i="7"/>
  <c r="M82" i="7"/>
  <c r="D84" i="13"/>
  <c r="M83" i="13"/>
  <c r="D83" i="9"/>
  <c r="M82" i="9"/>
  <c r="C83" i="12"/>
  <c r="B82" i="12"/>
  <c r="C82" i="9"/>
  <c r="B81" i="9"/>
  <c r="C82" i="8"/>
  <c r="B81" i="8"/>
  <c r="D84" i="15"/>
  <c r="M83" i="15"/>
  <c r="C82" i="7"/>
  <c r="B81" i="7"/>
  <c r="C82" i="14"/>
  <c r="B81" i="14"/>
  <c r="C83" i="10"/>
  <c r="B82" i="10"/>
  <c r="C82" i="6"/>
  <c r="B81" i="6"/>
  <c r="C82" i="11"/>
  <c r="B81" i="11"/>
  <c r="C83" i="13"/>
  <c r="B82" i="13"/>
  <c r="D84" i="11"/>
  <c r="M83" i="11"/>
  <c r="M83" i="8"/>
  <c r="D84" i="8"/>
  <c r="D84" i="16"/>
  <c r="M83" i="16"/>
  <c r="D84" i="6"/>
  <c r="M83" i="6"/>
  <c r="D84" i="10"/>
  <c r="M83" i="10"/>
  <c r="B81" i="16"/>
  <c r="C82" i="16"/>
  <c r="D85" i="6" l="1"/>
  <c r="M84" i="6"/>
  <c r="C84" i="13"/>
  <c r="B83" i="13"/>
  <c r="C83" i="14"/>
  <c r="B82" i="14"/>
  <c r="M84" i="15"/>
  <c r="D85" i="15"/>
  <c r="C83" i="9"/>
  <c r="B82" i="9"/>
  <c r="D84" i="9"/>
  <c r="M83" i="9"/>
  <c r="D84" i="7"/>
  <c r="M83" i="7"/>
  <c r="M84" i="12"/>
  <c r="D85" i="12"/>
  <c r="B82" i="6"/>
  <c r="C83" i="6"/>
  <c r="D85" i="10"/>
  <c r="M84" i="10"/>
  <c r="M84" i="16"/>
  <c r="D85" i="16"/>
  <c r="D85" i="11"/>
  <c r="M84" i="11"/>
  <c r="C83" i="11"/>
  <c r="B82" i="11"/>
  <c r="C84" i="10"/>
  <c r="B83" i="10"/>
  <c r="C83" i="7"/>
  <c r="B82" i="7"/>
  <c r="C83" i="15"/>
  <c r="B82" i="15"/>
  <c r="C83" i="16"/>
  <c r="B82" i="16"/>
  <c r="D85" i="8"/>
  <c r="M84" i="8"/>
  <c r="C83" i="8"/>
  <c r="B82" i="8"/>
  <c r="C84" i="12"/>
  <c r="B83" i="12"/>
  <c r="D85" i="13"/>
  <c r="M84" i="13"/>
  <c r="M84" i="14"/>
  <c r="D85" i="14"/>
  <c r="D86" i="15" l="1"/>
  <c r="M85" i="15"/>
  <c r="C85" i="10"/>
  <c r="B84" i="10"/>
  <c r="M85" i="11"/>
  <c r="D86" i="11"/>
  <c r="D86" i="10"/>
  <c r="M85" i="10"/>
  <c r="D85" i="9"/>
  <c r="M84" i="9"/>
  <c r="D86" i="8"/>
  <c r="M85" i="8"/>
  <c r="D86" i="12"/>
  <c r="M85" i="12"/>
  <c r="C84" i="14"/>
  <c r="B83" i="14"/>
  <c r="D86" i="6"/>
  <c r="M85" i="6"/>
  <c r="D86" i="13"/>
  <c r="M85" i="13"/>
  <c r="C84" i="8"/>
  <c r="B83" i="8"/>
  <c r="B83" i="16"/>
  <c r="C84" i="16"/>
  <c r="M85" i="16"/>
  <c r="D86" i="16"/>
  <c r="C84" i="6"/>
  <c r="B83" i="6"/>
  <c r="C85" i="13"/>
  <c r="B84" i="13"/>
  <c r="C85" i="12"/>
  <c r="B84" i="12"/>
  <c r="B83" i="15"/>
  <c r="C84" i="15"/>
  <c r="D86" i="14"/>
  <c r="M85" i="14"/>
  <c r="C84" i="7"/>
  <c r="B83" i="7"/>
  <c r="C84" i="11"/>
  <c r="B83" i="11"/>
  <c r="D85" i="7"/>
  <c r="M84" i="7"/>
  <c r="C84" i="9"/>
  <c r="B83" i="9"/>
  <c r="C85" i="9" l="1"/>
  <c r="B84" i="9"/>
  <c r="D87" i="14"/>
  <c r="M86" i="14"/>
  <c r="C86" i="12"/>
  <c r="B85" i="12"/>
  <c r="C85" i="6"/>
  <c r="B84" i="6"/>
  <c r="D87" i="13"/>
  <c r="M86" i="13"/>
  <c r="C85" i="14"/>
  <c r="B84" i="14"/>
  <c r="D87" i="8"/>
  <c r="M86" i="8"/>
  <c r="M86" i="10"/>
  <c r="D87" i="10"/>
  <c r="C86" i="10"/>
  <c r="B85" i="10"/>
  <c r="M85" i="7"/>
  <c r="D86" i="7"/>
  <c r="C85" i="7"/>
  <c r="B84" i="7"/>
  <c r="B84" i="15"/>
  <c r="C85" i="15"/>
  <c r="D87" i="16"/>
  <c r="M86" i="16"/>
  <c r="D87" i="11"/>
  <c r="M86" i="11"/>
  <c r="C85" i="11"/>
  <c r="B84" i="11"/>
  <c r="C85" i="16"/>
  <c r="B84" i="16"/>
  <c r="D87" i="15"/>
  <c r="M86" i="15"/>
  <c r="C86" i="13"/>
  <c r="B85" i="13"/>
  <c r="C85" i="8"/>
  <c r="B84" i="8"/>
  <c r="M86" i="6"/>
  <c r="D87" i="6"/>
  <c r="D87" i="12"/>
  <c r="M86" i="12"/>
  <c r="D86" i="9"/>
  <c r="M85" i="9"/>
  <c r="D88" i="10" l="1"/>
  <c r="M87" i="10"/>
  <c r="D88" i="12"/>
  <c r="M87" i="12"/>
  <c r="C86" i="8"/>
  <c r="B85" i="8"/>
  <c r="C86" i="14"/>
  <c r="B85" i="14"/>
  <c r="C86" i="6"/>
  <c r="B85" i="6"/>
  <c r="D88" i="14"/>
  <c r="M87" i="14"/>
  <c r="C86" i="16"/>
  <c r="B85" i="16"/>
  <c r="D88" i="11"/>
  <c r="M87" i="11"/>
  <c r="D88" i="15"/>
  <c r="M87" i="15"/>
  <c r="C86" i="11"/>
  <c r="B85" i="11"/>
  <c r="D88" i="16"/>
  <c r="M87" i="16"/>
  <c r="C86" i="7"/>
  <c r="B85" i="7"/>
  <c r="D88" i="6"/>
  <c r="M87" i="6"/>
  <c r="M86" i="9"/>
  <c r="D87" i="9"/>
  <c r="C87" i="13"/>
  <c r="B86" i="13"/>
  <c r="C86" i="15"/>
  <c r="B85" i="15"/>
  <c r="D87" i="7"/>
  <c r="M86" i="7"/>
  <c r="C87" i="10"/>
  <c r="B86" i="10"/>
  <c r="M87" i="8"/>
  <c r="D88" i="8"/>
  <c r="D88" i="13"/>
  <c r="M87" i="13"/>
  <c r="C87" i="12"/>
  <c r="B86" i="12"/>
  <c r="B85" i="9"/>
  <c r="C86" i="9"/>
  <c r="D89" i="13" l="1"/>
  <c r="M88" i="13"/>
  <c r="C88" i="10"/>
  <c r="B87" i="10"/>
  <c r="C87" i="15"/>
  <c r="B86" i="15"/>
  <c r="C87" i="7"/>
  <c r="B86" i="7"/>
  <c r="C87" i="11"/>
  <c r="B86" i="11"/>
  <c r="D89" i="11"/>
  <c r="M88" i="11"/>
  <c r="M88" i="14"/>
  <c r="D89" i="14"/>
  <c r="C87" i="14"/>
  <c r="B86" i="14"/>
  <c r="M88" i="12"/>
  <c r="D89" i="12"/>
  <c r="D88" i="9"/>
  <c r="M87" i="9"/>
  <c r="D89" i="8"/>
  <c r="M88" i="8"/>
  <c r="C87" i="9"/>
  <c r="B86" i="9"/>
  <c r="C88" i="12"/>
  <c r="B87" i="12"/>
  <c r="D88" i="7"/>
  <c r="M87" i="7"/>
  <c r="C88" i="13"/>
  <c r="B87" i="13"/>
  <c r="D89" i="6"/>
  <c r="M88" i="6"/>
  <c r="M88" i="16"/>
  <c r="D89" i="16"/>
  <c r="M88" i="15"/>
  <c r="D89" i="15"/>
  <c r="C87" i="16"/>
  <c r="B86" i="16"/>
  <c r="B86" i="6"/>
  <c r="C87" i="6"/>
  <c r="C87" i="8"/>
  <c r="B86" i="8"/>
  <c r="D89" i="10"/>
  <c r="M88" i="10"/>
  <c r="M89" i="16" l="1"/>
  <c r="D93" i="16"/>
  <c r="D90" i="16"/>
  <c r="M90" i="16" s="1"/>
  <c r="C88" i="8"/>
  <c r="B87" i="8"/>
  <c r="C89" i="12"/>
  <c r="B88" i="12"/>
  <c r="D89" i="9"/>
  <c r="M88" i="9"/>
  <c r="D93" i="11"/>
  <c r="D90" i="11"/>
  <c r="M90" i="11" s="1"/>
  <c r="M89" i="11"/>
  <c r="C88" i="7"/>
  <c r="B87" i="7"/>
  <c r="C89" i="10"/>
  <c r="B88" i="10"/>
  <c r="C88" i="6"/>
  <c r="B87" i="6"/>
  <c r="D93" i="15"/>
  <c r="D90" i="15"/>
  <c r="M90" i="15" s="1"/>
  <c r="M89" i="15"/>
  <c r="M89" i="12"/>
  <c r="D93" i="12"/>
  <c r="D90" i="12"/>
  <c r="M90" i="12" s="1"/>
  <c r="M89" i="14"/>
  <c r="D93" i="14"/>
  <c r="D90" i="14"/>
  <c r="M90" i="14" s="1"/>
  <c r="B87" i="16"/>
  <c r="C88" i="16"/>
  <c r="C89" i="13"/>
  <c r="B88" i="13"/>
  <c r="C88" i="14"/>
  <c r="B87" i="14"/>
  <c r="M89" i="10"/>
  <c r="D93" i="10"/>
  <c r="D90" i="10"/>
  <c r="M90" i="10" s="1"/>
  <c r="M89" i="6"/>
  <c r="D93" i="6"/>
  <c r="D90" i="6"/>
  <c r="M90" i="6" s="1"/>
  <c r="D89" i="7"/>
  <c r="M88" i="7"/>
  <c r="M89" i="8"/>
  <c r="D90" i="8"/>
  <c r="M90" i="8" s="1"/>
  <c r="D93" i="8"/>
  <c r="C88" i="11"/>
  <c r="B87" i="11"/>
  <c r="B87" i="15"/>
  <c r="C88" i="15"/>
  <c r="D93" i="13"/>
  <c r="D90" i="13"/>
  <c r="M90" i="13" s="1"/>
  <c r="M89" i="13"/>
  <c r="C88" i="9"/>
  <c r="B87" i="9"/>
  <c r="D94" i="13" l="1"/>
  <c r="M93" i="13"/>
  <c r="C89" i="11"/>
  <c r="B88" i="11"/>
  <c r="C89" i="16"/>
  <c r="B88" i="16"/>
  <c r="C89" i="6"/>
  <c r="B88" i="6"/>
  <c r="C89" i="7"/>
  <c r="B88" i="7"/>
  <c r="D94" i="6"/>
  <c r="M93" i="6"/>
  <c r="C93" i="13"/>
  <c r="B89" i="13"/>
  <c r="G37" i="13" s="1"/>
  <c r="M93" i="14"/>
  <c r="D94" i="14"/>
  <c r="D94" i="11"/>
  <c r="M93" i="11"/>
  <c r="C93" i="12"/>
  <c r="B89" i="12"/>
  <c r="G37" i="12" s="1"/>
  <c r="M93" i="16"/>
  <c r="D94" i="16"/>
  <c r="B88" i="9"/>
  <c r="C89" i="9"/>
  <c r="B88" i="15"/>
  <c r="C89" i="15"/>
  <c r="D94" i="8"/>
  <c r="M93" i="8"/>
  <c r="D93" i="7"/>
  <c r="D90" i="7"/>
  <c r="M90" i="7" s="1"/>
  <c r="M89" i="7"/>
  <c r="C89" i="14"/>
  <c r="B88" i="14"/>
  <c r="D93" i="9"/>
  <c r="D90" i="9"/>
  <c r="M90" i="9" s="1"/>
  <c r="M89" i="9"/>
  <c r="C89" i="8"/>
  <c r="B88" i="8"/>
  <c r="M93" i="10"/>
  <c r="D94" i="10"/>
  <c r="M93" i="12"/>
  <c r="D94" i="12"/>
  <c r="M93" i="15"/>
  <c r="D94" i="15"/>
  <c r="B89" i="10"/>
  <c r="G37" i="10" s="1"/>
  <c r="C93" i="10"/>
  <c r="D95" i="6" l="1"/>
  <c r="M94" i="6"/>
  <c r="B89" i="11"/>
  <c r="G37" i="11" s="1"/>
  <c r="C93" i="11"/>
  <c r="M93" i="9"/>
  <c r="D94" i="9"/>
  <c r="B89" i="15"/>
  <c r="G37" i="15" s="1"/>
  <c r="C93" i="15"/>
  <c r="M94" i="16"/>
  <c r="D95" i="16"/>
  <c r="D95" i="8"/>
  <c r="M94" i="8"/>
  <c r="C94" i="12"/>
  <c r="B93" i="12"/>
  <c r="C93" i="6"/>
  <c r="B89" i="6"/>
  <c r="G37" i="6" s="1"/>
  <c r="C94" i="10"/>
  <c r="B93" i="10"/>
  <c r="C93" i="8"/>
  <c r="B89" i="8"/>
  <c r="G37" i="8" s="1"/>
  <c r="D94" i="7"/>
  <c r="M93" i="7"/>
  <c r="D95" i="11"/>
  <c r="M94" i="11"/>
  <c r="C94" i="13"/>
  <c r="B93" i="13"/>
  <c r="B89" i="7"/>
  <c r="G37" i="7" s="1"/>
  <c r="C93" i="7"/>
  <c r="B89" i="16"/>
  <c r="G37" i="16" s="1"/>
  <c r="C93" i="16"/>
  <c r="D95" i="13"/>
  <c r="M94" i="13"/>
  <c r="D95" i="12"/>
  <c r="M94" i="12"/>
  <c r="M94" i="15"/>
  <c r="D95" i="15"/>
  <c r="D95" i="10"/>
  <c r="M94" i="10"/>
  <c r="B89" i="14"/>
  <c r="G37" i="14" s="1"/>
  <c r="C93" i="14"/>
  <c r="C93" i="9"/>
  <c r="B89" i="9"/>
  <c r="G37" i="9" s="1"/>
  <c r="D95" i="14"/>
  <c r="M94" i="14"/>
  <c r="C94" i="9" l="1"/>
  <c r="B93" i="9"/>
  <c r="D96" i="10"/>
  <c r="M95" i="10"/>
  <c r="M95" i="12"/>
  <c r="D96" i="12"/>
  <c r="C95" i="13"/>
  <c r="B94" i="13"/>
  <c r="D95" i="7"/>
  <c r="M94" i="7"/>
  <c r="C95" i="10"/>
  <c r="B94" i="10"/>
  <c r="B94" i="12"/>
  <c r="C95" i="12"/>
  <c r="D96" i="16"/>
  <c r="M95" i="16"/>
  <c r="D95" i="9"/>
  <c r="M94" i="9"/>
  <c r="C94" i="11"/>
  <c r="B93" i="11"/>
  <c r="C94" i="14"/>
  <c r="B93" i="14"/>
  <c r="D96" i="15"/>
  <c r="M95" i="15"/>
  <c r="C94" i="7"/>
  <c r="B93" i="7"/>
  <c r="C94" i="16"/>
  <c r="B93" i="16"/>
  <c r="D96" i="14"/>
  <c r="M95" i="14"/>
  <c r="M95" i="13"/>
  <c r="D96" i="13"/>
  <c r="D96" i="11"/>
  <c r="M95" i="11"/>
  <c r="C94" i="8"/>
  <c r="B93" i="8"/>
  <c r="C94" i="6"/>
  <c r="B93" i="6"/>
  <c r="D96" i="8"/>
  <c r="M95" i="8"/>
  <c r="C94" i="15"/>
  <c r="B93" i="15"/>
  <c r="M95" i="6"/>
  <c r="D96" i="6"/>
  <c r="C95" i="15" l="1"/>
  <c r="B94" i="15"/>
  <c r="B94" i="6"/>
  <c r="C95" i="6"/>
  <c r="D97" i="11"/>
  <c r="M96" i="11"/>
  <c r="D97" i="14"/>
  <c r="M96" i="14"/>
  <c r="C95" i="7"/>
  <c r="B94" i="7"/>
  <c r="C95" i="14"/>
  <c r="B94" i="14"/>
  <c r="C96" i="12"/>
  <c r="B95" i="12"/>
  <c r="D97" i="12"/>
  <c r="M96" i="12"/>
  <c r="D97" i="6"/>
  <c r="M96" i="6"/>
  <c r="D96" i="9"/>
  <c r="M95" i="9"/>
  <c r="D96" i="7"/>
  <c r="M95" i="7"/>
  <c r="C95" i="9"/>
  <c r="B94" i="9"/>
  <c r="D97" i="13"/>
  <c r="M96" i="13"/>
  <c r="M96" i="8"/>
  <c r="D97" i="8"/>
  <c r="C95" i="8"/>
  <c r="B94" i="8"/>
  <c r="C95" i="16"/>
  <c r="B94" i="16"/>
  <c r="D97" i="15"/>
  <c r="M96" i="15"/>
  <c r="C95" i="11"/>
  <c r="B94" i="11"/>
  <c r="D97" i="16"/>
  <c r="M96" i="16"/>
  <c r="C96" i="10"/>
  <c r="B95" i="10"/>
  <c r="C96" i="13"/>
  <c r="B95" i="13"/>
  <c r="D97" i="10"/>
  <c r="M96" i="10"/>
  <c r="M97" i="16" l="1"/>
  <c r="D98" i="16"/>
  <c r="M97" i="15"/>
  <c r="D98" i="15"/>
  <c r="C96" i="8"/>
  <c r="B95" i="8"/>
  <c r="D97" i="9"/>
  <c r="M96" i="9"/>
  <c r="D98" i="8"/>
  <c r="M97" i="8"/>
  <c r="B95" i="6"/>
  <c r="C96" i="6"/>
  <c r="D98" i="13"/>
  <c r="M97" i="13"/>
  <c r="C96" i="9"/>
  <c r="B95" i="9"/>
  <c r="D98" i="6"/>
  <c r="M97" i="6"/>
  <c r="C97" i="12"/>
  <c r="B96" i="12"/>
  <c r="C96" i="7"/>
  <c r="B95" i="7"/>
  <c r="D98" i="11"/>
  <c r="M97" i="11"/>
  <c r="C96" i="15"/>
  <c r="B95" i="15"/>
  <c r="D98" i="10"/>
  <c r="M97" i="10"/>
  <c r="C97" i="10"/>
  <c r="B96" i="10"/>
  <c r="C96" i="11"/>
  <c r="B95" i="11"/>
  <c r="C96" i="16"/>
  <c r="B95" i="16"/>
  <c r="D97" i="7"/>
  <c r="M96" i="7"/>
  <c r="M97" i="12"/>
  <c r="D98" i="12"/>
  <c r="C96" i="14"/>
  <c r="B95" i="14"/>
  <c r="M97" i="14"/>
  <c r="D98" i="14"/>
  <c r="C97" i="13"/>
  <c r="B96" i="13"/>
  <c r="C98" i="10" l="1"/>
  <c r="B97" i="10"/>
  <c r="C97" i="15"/>
  <c r="B96" i="15"/>
  <c r="C97" i="7"/>
  <c r="B96" i="7"/>
  <c r="D99" i="6"/>
  <c r="M98" i="6"/>
  <c r="D99" i="13"/>
  <c r="M98" i="13"/>
  <c r="D99" i="8"/>
  <c r="M98" i="8"/>
  <c r="C97" i="8"/>
  <c r="B96" i="8"/>
  <c r="C97" i="6"/>
  <c r="B96" i="6"/>
  <c r="M98" i="15"/>
  <c r="D99" i="15"/>
  <c r="C98" i="13"/>
  <c r="B97" i="13"/>
  <c r="D98" i="7"/>
  <c r="M97" i="7"/>
  <c r="C97" i="11"/>
  <c r="B96" i="11"/>
  <c r="D99" i="10"/>
  <c r="M98" i="10"/>
  <c r="D99" i="11"/>
  <c r="M98" i="11"/>
  <c r="C98" i="12"/>
  <c r="B97" i="12"/>
  <c r="C97" i="9"/>
  <c r="B96" i="9"/>
  <c r="M97" i="9"/>
  <c r="D98" i="9"/>
  <c r="B96" i="16"/>
  <c r="C97" i="16"/>
  <c r="C97" i="14"/>
  <c r="B96" i="14"/>
  <c r="D99" i="14"/>
  <c r="M98" i="14"/>
  <c r="D99" i="12"/>
  <c r="M98" i="12"/>
  <c r="M98" i="16"/>
  <c r="D99" i="16"/>
  <c r="M99" i="6" l="1"/>
  <c r="D100" i="6"/>
  <c r="C98" i="15"/>
  <c r="B97" i="15"/>
  <c r="C98" i="14"/>
  <c r="B97" i="14"/>
  <c r="B98" i="12"/>
  <c r="C99" i="12"/>
  <c r="D100" i="10"/>
  <c r="M99" i="10"/>
  <c r="D99" i="7"/>
  <c r="M98" i="7"/>
  <c r="D100" i="8"/>
  <c r="M99" i="8"/>
  <c r="C98" i="8"/>
  <c r="B97" i="8"/>
  <c r="M99" i="13"/>
  <c r="D100" i="13"/>
  <c r="C98" i="7"/>
  <c r="B97" i="7"/>
  <c r="C99" i="10"/>
  <c r="B98" i="10"/>
  <c r="M99" i="12"/>
  <c r="D100" i="12"/>
  <c r="D99" i="9"/>
  <c r="M98" i="9"/>
  <c r="D100" i="15"/>
  <c r="M99" i="15"/>
  <c r="D100" i="14"/>
  <c r="M99" i="14"/>
  <c r="C98" i="16"/>
  <c r="B97" i="16"/>
  <c r="D100" i="16"/>
  <c r="M99" i="16"/>
  <c r="C98" i="9"/>
  <c r="B97" i="9"/>
  <c r="D100" i="11"/>
  <c r="M99" i="11"/>
  <c r="C98" i="11"/>
  <c r="B97" i="11"/>
  <c r="C99" i="13"/>
  <c r="B98" i="13"/>
  <c r="C98" i="6"/>
  <c r="B97" i="6"/>
  <c r="D101" i="14" l="1"/>
  <c r="M100" i="14"/>
  <c r="D101" i="6"/>
  <c r="M100" i="6"/>
  <c r="D101" i="11"/>
  <c r="M100" i="11"/>
  <c r="C99" i="15"/>
  <c r="B98" i="15"/>
  <c r="D101" i="12"/>
  <c r="M100" i="12"/>
  <c r="M100" i="8"/>
  <c r="D101" i="8"/>
  <c r="B98" i="6"/>
  <c r="C99" i="6"/>
  <c r="C99" i="11"/>
  <c r="B98" i="11"/>
  <c r="C99" i="9"/>
  <c r="B98" i="9"/>
  <c r="C99" i="16"/>
  <c r="B98" i="16"/>
  <c r="D101" i="15"/>
  <c r="M100" i="15"/>
  <c r="C99" i="7"/>
  <c r="B98" i="7"/>
  <c r="C99" i="8"/>
  <c r="B98" i="8"/>
  <c r="D101" i="10"/>
  <c r="M100" i="10"/>
  <c r="C99" i="14"/>
  <c r="B98" i="14"/>
  <c r="B99" i="13"/>
  <c r="C100" i="13"/>
  <c r="D101" i="16"/>
  <c r="M100" i="16"/>
  <c r="D100" i="9"/>
  <c r="M99" i="9"/>
  <c r="C100" i="10"/>
  <c r="B99" i="10"/>
  <c r="D100" i="7"/>
  <c r="M99" i="7"/>
  <c r="D101" i="13"/>
  <c r="M100" i="13"/>
  <c r="C100" i="12"/>
  <c r="B99" i="12"/>
  <c r="C101" i="12" l="1"/>
  <c r="B100" i="12"/>
  <c r="C101" i="13"/>
  <c r="B100" i="13"/>
  <c r="D102" i="8"/>
  <c r="M101" i="8"/>
  <c r="D101" i="7"/>
  <c r="M100" i="7"/>
  <c r="D101" i="9"/>
  <c r="M100" i="9"/>
  <c r="D102" i="10"/>
  <c r="M101" i="10"/>
  <c r="C100" i="7"/>
  <c r="B99" i="7"/>
  <c r="C100" i="16"/>
  <c r="B99" i="16"/>
  <c r="C100" i="11"/>
  <c r="B99" i="11"/>
  <c r="C100" i="15"/>
  <c r="B99" i="15"/>
  <c r="D102" i="6"/>
  <c r="M101" i="6"/>
  <c r="M101" i="14"/>
  <c r="D102" i="14"/>
  <c r="D102" i="13"/>
  <c r="M101" i="13"/>
  <c r="B99" i="6"/>
  <c r="C100" i="6"/>
  <c r="C101" i="10"/>
  <c r="B100" i="10"/>
  <c r="D102" i="16"/>
  <c r="M101" i="16"/>
  <c r="C100" i="14"/>
  <c r="B99" i="14"/>
  <c r="C100" i="8"/>
  <c r="B99" i="8"/>
  <c r="M101" i="15"/>
  <c r="D102" i="15"/>
  <c r="C100" i="9"/>
  <c r="B99" i="9"/>
  <c r="M101" i="12"/>
  <c r="D102" i="12"/>
  <c r="D102" i="11"/>
  <c r="M101" i="11"/>
  <c r="D103" i="11" l="1"/>
  <c r="M102" i="11"/>
  <c r="C101" i="9"/>
  <c r="B100" i="9"/>
  <c r="C101" i="8"/>
  <c r="B100" i="8"/>
  <c r="D103" i="12"/>
  <c r="M102" i="12"/>
  <c r="M102" i="15"/>
  <c r="D103" i="15"/>
  <c r="B100" i="16"/>
  <c r="C101" i="16"/>
  <c r="D102" i="7"/>
  <c r="M101" i="7"/>
  <c r="C102" i="13"/>
  <c r="B101" i="13"/>
  <c r="C101" i="14"/>
  <c r="B100" i="14"/>
  <c r="C102" i="10"/>
  <c r="B101" i="10"/>
  <c r="M102" i="16"/>
  <c r="D103" i="16"/>
  <c r="C101" i="15"/>
  <c r="B100" i="15"/>
  <c r="D103" i="10"/>
  <c r="M102" i="10"/>
  <c r="C101" i="6"/>
  <c r="B100" i="6"/>
  <c r="D103" i="13"/>
  <c r="M102" i="13"/>
  <c r="D103" i="6"/>
  <c r="M102" i="6"/>
  <c r="C101" i="11"/>
  <c r="B100" i="11"/>
  <c r="C101" i="7"/>
  <c r="B100" i="7"/>
  <c r="M101" i="9"/>
  <c r="D102" i="9"/>
  <c r="D103" i="8"/>
  <c r="M102" i="8"/>
  <c r="C102" i="12"/>
  <c r="B101" i="12"/>
  <c r="D103" i="14"/>
  <c r="M102" i="14"/>
  <c r="C102" i="16" l="1"/>
  <c r="B101" i="16"/>
  <c r="D104" i="14"/>
  <c r="M103" i="14"/>
  <c r="D104" i="8"/>
  <c r="M103" i="8"/>
  <c r="C102" i="7"/>
  <c r="B101" i="7"/>
  <c r="M103" i="6"/>
  <c r="D104" i="6"/>
  <c r="C102" i="6"/>
  <c r="B101" i="6"/>
  <c r="C102" i="15"/>
  <c r="B101" i="15"/>
  <c r="C103" i="10"/>
  <c r="B102" i="10"/>
  <c r="C103" i="13"/>
  <c r="B102" i="13"/>
  <c r="M103" i="12"/>
  <c r="D104" i="12"/>
  <c r="C102" i="9"/>
  <c r="B101" i="9"/>
  <c r="D103" i="9"/>
  <c r="M102" i="9"/>
  <c r="D104" i="16"/>
  <c r="M103" i="16"/>
  <c r="D104" i="15"/>
  <c r="M103" i="15"/>
  <c r="B102" i="12"/>
  <c r="C103" i="12"/>
  <c r="C102" i="11"/>
  <c r="B101" i="11"/>
  <c r="M103" i="13"/>
  <c r="D104" i="13"/>
  <c r="D104" i="10"/>
  <c r="M103" i="10"/>
  <c r="C102" i="14"/>
  <c r="B101" i="14"/>
  <c r="D103" i="7"/>
  <c r="M102" i="7"/>
  <c r="C102" i="8"/>
  <c r="B101" i="8"/>
  <c r="D104" i="11"/>
  <c r="M103" i="11"/>
  <c r="C103" i="8" l="1"/>
  <c r="B102" i="8"/>
  <c r="C103" i="14"/>
  <c r="B102" i="14"/>
  <c r="C103" i="9"/>
  <c r="B102" i="9"/>
  <c r="B103" i="13"/>
  <c r="C104" i="13"/>
  <c r="C103" i="15"/>
  <c r="B102" i="15"/>
  <c r="D108" i="8"/>
  <c r="D105" i="8"/>
  <c r="M105" i="8" s="1"/>
  <c r="M104" i="8"/>
  <c r="C103" i="16"/>
  <c r="B102" i="16"/>
  <c r="M104" i="11"/>
  <c r="D108" i="11"/>
  <c r="D105" i="11"/>
  <c r="M105" i="11" s="1"/>
  <c r="D104" i="7"/>
  <c r="M103" i="7"/>
  <c r="D108" i="10"/>
  <c r="D105" i="10"/>
  <c r="M105" i="10" s="1"/>
  <c r="M104" i="10"/>
  <c r="C103" i="11"/>
  <c r="B102" i="11"/>
  <c r="M104" i="15"/>
  <c r="D108" i="15"/>
  <c r="D105" i="15"/>
  <c r="M105" i="15" s="1"/>
  <c r="D108" i="12"/>
  <c r="D105" i="12"/>
  <c r="M105" i="12" s="1"/>
  <c r="M104" i="12"/>
  <c r="D108" i="13"/>
  <c r="D105" i="13"/>
  <c r="M105" i="13" s="1"/>
  <c r="M104" i="13"/>
  <c r="C104" i="12"/>
  <c r="B103" i="12"/>
  <c r="D104" i="9"/>
  <c r="M103" i="9"/>
  <c r="C104" i="10"/>
  <c r="B103" i="10"/>
  <c r="B102" i="6"/>
  <c r="C103" i="6"/>
  <c r="C103" i="7"/>
  <c r="B102" i="7"/>
  <c r="D108" i="14"/>
  <c r="D105" i="14"/>
  <c r="M105" i="14" s="1"/>
  <c r="M104" i="14"/>
  <c r="D108" i="16"/>
  <c r="M104" i="16"/>
  <c r="D105" i="16"/>
  <c r="M105" i="16" s="1"/>
  <c r="D108" i="6"/>
  <c r="D105" i="6"/>
  <c r="M105" i="6" s="1"/>
  <c r="M104" i="6"/>
  <c r="D109" i="13" l="1"/>
  <c r="M108" i="13"/>
  <c r="M108" i="12"/>
  <c r="D109" i="12"/>
  <c r="D109" i="10"/>
  <c r="M108" i="10"/>
  <c r="D109" i="11"/>
  <c r="M108" i="11"/>
  <c r="C104" i="15"/>
  <c r="B103" i="15"/>
  <c r="C104" i="9"/>
  <c r="B103" i="9"/>
  <c r="C104" i="8"/>
  <c r="B103" i="8"/>
  <c r="D109" i="16"/>
  <c r="M108" i="16"/>
  <c r="M104" i="9"/>
  <c r="D108" i="9"/>
  <c r="D105" i="9"/>
  <c r="M105" i="9" s="1"/>
  <c r="C104" i="16"/>
  <c r="B103" i="16"/>
  <c r="M108" i="6"/>
  <c r="D109" i="6"/>
  <c r="C104" i="7"/>
  <c r="B103" i="7"/>
  <c r="C108" i="10"/>
  <c r="B104" i="10"/>
  <c r="G38" i="10" s="1"/>
  <c r="C108" i="12"/>
  <c r="B104" i="12"/>
  <c r="G38" i="12" s="1"/>
  <c r="C104" i="11"/>
  <c r="B103" i="11"/>
  <c r="B104" i="13"/>
  <c r="G38" i="13" s="1"/>
  <c r="C108" i="13"/>
  <c r="D109" i="14"/>
  <c r="M108" i="14"/>
  <c r="B103" i="6"/>
  <c r="C104" i="6"/>
  <c r="D109" i="15"/>
  <c r="M108" i="15"/>
  <c r="M104" i="7"/>
  <c r="D108" i="7"/>
  <c r="D105" i="7"/>
  <c r="M105" i="7" s="1"/>
  <c r="D109" i="8"/>
  <c r="M108" i="8"/>
  <c r="C104" i="14"/>
  <c r="B103" i="14"/>
  <c r="C109" i="12" l="1"/>
  <c r="B108" i="12"/>
  <c r="D110" i="6"/>
  <c r="M109" i="6"/>
  <c r="D110" i="16"/>
  <c r="M109" i="16"/>
  <c r="B104" i="9"/>
  <c r="G38" i="9" s="1"/>
  <c r="C108" i="9"/>
  <c r="D110" i="11"/>
  <c r="M109" i="11"/>
  <c r="D110" i="8"/>
  <c r="M109" i="8"/>
  <c r="D110" i="12"/>
  <c r="M109" i="12"/>
  <c r="C108" i="14"/>
  <c r="B104" i="14"/>
  <c r="G38" i="14" s="1"/>
  <c r="D110" i="15"/>
  <c r="M109" i="15"/>
  <c r="D110" i="14"/>
  <c r="M109" i="14"/>
  <c r="C108" i="11"/>
  <c r="B104" i="11"/>
  <c r="G38" i="11" s="1"/>
  <c r="C109" i="10"/>
  <c r="B108" i="10"/>
  <c r="M108" i="9"/>
  <c r="D109" i="9"/>
  <c r="C108" i="7"/>
  <c r="B104" i="7"/>
  <c r="G38" i="7" s="1"/>
  <c r="C108" i="16"/>
  <c r="B104" i="16"/>
  <c r="G38" i="16" s="1"/>
  <c r="D109" i="7"/>
  <c r="M108" i="7"/>
  <c r="B104" i="6"/>
  <c r="G38" i="6" s="1"/>
  <c r="C108" i="6"/>
  <c r="C109" i="13"/>
  <c r="B108" i="13"/>
  <c r="B104" i="8"/>
  <c r="G38" i="8" s="1"/>
  <c r="C108" i="8"/>
  <c r="C108" i="15"/>
  <c r="B104" i="15"/>
  <c r="G38" i="15" s="1"/>
  <c r="D110" i="10"/>
  <c r="M109" i="10"/>
  <c r="M109" i="13"/>
  <c r="D110" i="13"/>
  <c r="C109" i="15" l="1"/>
  <c r="B108" i="15"/>
  <c r="C110" i="13"/>
  <c r="B109" i="13"/>
  <c r="D110" i="7"/>
  <c r="M109" i="7"/>
  <c r="C109" i="7"/>
  <c r="B108" i="7"/>
  <c r="C110" i="10"/>
  <c r="B109" i="10"/>
  <c r="D111" i="14"/>
  <c r="M110" i="14"/>
  <c r="C109" i="14"/>
  <c r="B108" i="14"/>
  <c r="D111" i="8"/>
  <c r="M110" i="8"/>
  <c r="M110" i="6"/>
  <c r="D111" i="6"/>
  <c r="D110" i="9"/>
  <c r="M109" i="9"/>
  <c r="C109" i="8"/>
  <c r="B108" i="8"/>
  <c r="C109" i="6"/>
  <c r="B108" i="6"/>
  <c r="M110" i="10"/>
  <c r="D111" i="10"/>
  <c r="C109" i="16"/>
  <c r="B108" i="16"/>
  <c r="C109" i="11"/>
  <c r="B108" i="11"/>
  <c r="M110" i="15"/>
  <c r="D111" i="15"/>
  <c r="D111" i="12"/>
  <c r="M110" i="12"/>
  <c r="D111" i="11"/>
  <c r="M110" i="11"/>
  <c r="D111" i="16"/>
  <c r="M110" i="16"/>
  <c r="D111" i="13"/>
  <c r="M110" i="13"/>
  <c r="C109" i="9"/>
  <c r="B108" i="9"/>
  <c r="C110" i="12"/>
  <c r="B109" i="12"/>
  <c r="C111" i="12" l="1"/>
  <c r="B110" i="12"/>
  <c r="C110" i="9"/>
  <c r="B109" i="9"/>
  <c r="D112" i="13"/>
  <c r="M111" i="13"/>
  <c r="D112" i="15"/>
  <c r="M111" i="15"/>
  <c r="D112" i="11"/>
  <c r="M111" i="11"/>
  <c r="B109" i="16"/>
  <c r="C110" i="16"/>
  <c r="C110" i="6"/>
  <c r="B109" i="6"/>
  <c r="M110" i="9"/>
  <c r="D111" i="9"/>
  <c r="D112" i="8"/>
  <c r="M111" i="8"/>
  <c r="D112" i="14"/>
  <c r="M111" i="14"/>
  <c r="C110" i="7"/>
  <c r="B109" i="7"/>
  <c r="C111" i="13"/>
  <c r="B110" i="13"/>
  <c r="D112" i="10"/>
  <c r="M111" i="10"/>
  <c r="D112" i="6"/>
  <c r="M111" i="6"/>
  <c r="M111" i="16"/>
  <c r="D112" i="16"/>
  <c r="D112" i="12"/>
  <c r="M111" i="12"/>
  <c r="C110" i="11"/>
  <c r="B109" i="11"/>
  <c r="C110" i="8"/>
  <c r="B109" i="8"/>
  <c r="C110" i="14"/>
  <c r="B109" i="14"/>
  <c r="C111" i="10"/>
  <c r="B110" i="10"/>
  <c r="D111" i="7"/>
  <c r="M110" i="7"/>
  <c r="C110" i="15"/>
  <c r="B109" i="15"/>
  <c r="D113" i="16" l="1"/>
  <c r="M112" i="16"/>
  <c r="D113" i="6"/>
  <c r="M112" i="6"/>
  <c r="C112" i="13"/>
  <c r="B111" i="13"/>
  <c r="D113" i="14"/>
  <c r="M112" i="14"/>
  <c r="D112" i="7"/>
  <c r="M111" i="7"/>
  <c r="C111" i="14"/>
  <c r="B110" i="14"/>
  <c r="C111" i="11"/>
  <c r="B110" i="11"/>
  <c r="D113" i="10"/>
  <c r="M112" i="10"/>
  <c r="D113" i="13"/>
  <c r="M112" i="13"/>
  <c r="C112" i="12"/>
  <c r="B111" i="12"/>
  <c r="C111" i="7"/>
  <c r="B110" i="7"/>
  <c r="D113" i="8"/>
  <c r="M112" i="8"/>
  <c r="C111" i="6"/>
  <c r="B110" i="6"/>
  <c r="D113" i="11"/>
  <c r="M112" i="11"/>
  <c r="B110" i="15"/>
  <c r="C111" i="15"/>
  <c r="C112" i="10"/>
  <c r="B111" i="10"/>
  <c r="C111" i="8"/>
  <c r="B110" i="8"/>
  <c r="M112" i="12"/>
  <c r="D113" i="12"/>
  <c r="D112" i="9"/>
  <c r="M111" i="9"/>
  <c r="C111" i="16"/>
  <c r="B110" i="16"/>
  <c r="D113" i="15"/>
  <c r="M112" i="15"/>
  <c r="C111" i="9"/>
  <c r="B110" i="9"/>
  <c r="D114" i="15" l="1"/>
  <c r="M113" i="15"/>
  <c r="M112" i="9"/>
  <c r="D113" i="9"/>
  <c r="C112" i="15"/>
  <c r="B111" i="15"/>
  <c r="C113" i="10"/>
  <c r="B112" i="10"/>
  <c r="D114" i="11"/>
  <c r="M113" i="11"/>
  <c r="D114" i="8"/>
  <c r="M113" i="8"/>
  <c r="C113" i="12"/>
  <c r="B112" i="12"/>
  <c r="D114" i="10"/>
  <c r="M113" i="10"/>
  <c r="C112" i="14"/>
  <c r="B111" i="14"/>
  <c r="D114" i="14"/>
  <c r="M113" i="14"/>
  <c r="D114" i="6"/>
  <c r="M113" i="6"/>
  <c r="C112" i="8"/>
  <c r="B111" i="8"/>
  <c r="C112" i="6"/>
  <c r="B111" i="6"/>
  <c r="C112" i="7"/>
  <c r="B111" i="7"/>
  <c r="M113" i="13"/>
  <c r="D114" i="13"/>
  <c r="C112" i="11"/>
  <c r="B111" i="11"/>
  <c r="D113" i="7"/>
  <c r="M112" i="7"/>
  <c r="C113" i="13"/>
  <c r="B112" i="13"/>
  <c r="D114" i="16"/>
  <c r="M113" i="16"/>
  <c r="B111" i="9"/>
  <c r="C112" i="9"/>
  <c r="C112" i="16"/>
  <c r="B111" i="16"/>
  <c r="D114" i="12"/>
  <c r="M113" i="12"/>
  <c r="D115" i="16" l="1"/>
  <c r="M114" i="16"/>
  <c r="D115" i="13"/>
  <c r="M114" i="13"/>
  <c r="D115" i="14"/>
  <c r="M114" i="14"/>
  <c r="M114" i="10"/>
  <c r="D115" i="10"/>
  <c r="D115" i="8"/>
  <c r="M114" i="8"/>
  <c r="C114" i="10"/>
  <c r="B113" i="10"/>
  <c r="C113" i="16"/>
  <c r="B112" i="16"/>
  <c r="C113" i="9"/>
  <c r="B112" i="9"/>
  <c r="M114" i="6"/>
  <c r="D115" i="6"/>
  <c r="C113" i="14"/>
  <c r="B112" i="14"/>
  <c r="C114" i="12"/>
  <c r="B113" i="12"/>
  <c r="D115" i="11"/>
  <c r="M114" i="11"/>
  <c r="C113" i="15"/>
  <c r="B112" i="15"/>
  <c r="M114" i="15"/>
  <c r="D115" i="15"/>
  <c r="D114" i="7"/>
  <c r="M113" i="7"/>
  <c r="C113" i="6"/>
  <c r="B112" i="6"/>
  <c r="D115" i="12"/>
  <c r="M114" i="12"/>
  <c r="C114" i="13"/>
  <c r="B113" i="13"/>
  <c r="C113" i="11"/>
  <c r="B112" i="11"/>
  <c r="C113" i="7"/>
  <c r="B112" i="7"/>
  <c r="C113" i="8"/>
  <c r="B112" i="8"/>
  <c r="D114" i="9"/>
  <c r="M113" i="9"/>
  <c r="C114" i="6" l="1"/>
  <c r="B113" i="6"/>
  <c r="D116" i="11"/>
  <c r="M115" i="11"/>
  <c r="C114" i="14"/>
  <c r="B113" i="14"/>
  <c r="C114" i="9"/>
  <c r="B113" i="9"/>
  <c r="C115" i="10"/>
  <c r="B114" i="10"/>
  <c r="D116" i="13"/>
  <c r="M115" i="13"/>
  <c r="C114" i="8"/>
  <c r="B113" i="8"/>
  <c r="C114" i="11"/>
  <c r="B113" i="11"/>
  <c r="D116" i="6"/>
  <c r="M115" i="6"/>
  <c r="D115" i="7"/>
  <c r="M114" i="7"/>
  <c r="C114" i="15"/>
  <c r="B113" i="15"/>
  <c r="C115" i="12"/>
  <c r="B114" i="12"/>
  <c r="B113" i="16"/>
  <c r="C114" i="16"/>
  <c r="D116" i="8"/>
  <c r="M115" i="8"/>
  <c r="D116" i="14"/>
  <c r="M115" i="14"/>
  <c r="M115" i="16"/>
  <c r="D116" i="16"/>
  <c r="D116" i="12"/>
  <c r="M115" i="12"/>
  <c r="M114" i="9"/>
  <c r="D115" i="9"/>
  <c r="C114" i="7"/>
  <c r="B113" i="7"/>
  <c r="C115" i="13"/>
  <c r="B114" i="13"/>
  <c r="D116" i="15"/>
  <c r="M115" i="15"/>
  <c r="D116" i="10"/>
  <c r="M115" i="10"/>
  <c r="C115" i="16" l="1"/>
  <c r="B114" i="16"/>
  <c r="D117" i="15"/>
  <c r="M116" i="15"/>
  <c r="C115" i="7"/>
  <c r="B114" i="7"/>
  <c r="D117" i="12"/>
  <c r="M116" i="12"/>
  <c r="M116" i="14"/>
  <c r="D117" i="14"/>
  <c r="B114" i="15"/>
  <c r="C115" i="15"/>
  <c r="D117" i="6"/>
  <c r="M116" i="6"/>
  <c r="C115" i="8"/>
  <c r="B114" i="8"/>
  <c r="C116" i="10"/>
  <c r="B115" i="10"/>
  <c r="C115" i="14"/>
  <c r="B114" i="14"/>
  <c r="C115" i="6"/>
  <c r="B114" i="6"/>
  <c r="D116" i="9"/>
  <c r="M115" i="9"/>
  <c r="D117" i="16"/>
  <c r="M116" i="16"/>
  <c r="D117" i="10"/>
  <c r="M116" i="10"/>
  <c r="C116" i="13"/>
  <c r="B115" i="13"/>
  <c r="D117" i="8"/>
  <c r="M116" i="8"/>
  <c r="C116" i="12"/>
  <c r="B115" i="12"/>
  <c r="D116" i="7"/>
  <c r="M115" i="7"/>
  <c r="C115" i="11"/>
  <c r="B114" i="11"/>
  <c r="D117" i="13"/>
  <c r="M116" i="13"/>
  <c r="C115" i="9"/>
  <c r="B114" i="9"/>
  <c r="D117" i="11"/>
  <c r="M116" i="11"/>
  <c r="C116" i="15" l="1"/>
  <c r="B115" i="15"/>
  <c r="B115" i="9"/>
  <c r="C116" i="9"/>
  <c r="C116" i="11"/>
  <c r="B115" i="11"/>
  <c r="C117" i="12"/>
  <c r="B116" i="12"/>
  <c r="C117" i="13"/>
  <c r="B116" i="13"/>
  <c r="D118" i="16"/>
  <c r="M117" i="16"/>
  <c r="C116" i="6"/>
  <c r="B115" i="6"/>
  <c r="C117" i="10"/>
  <c r="B116" i="10"/>
  <c r="D118" i="6"/>
  <c r="M117" i="6"/>
  <c r="C116" i="7"/>
  <c r="B115" i="7"/>
  <c r="C116" i="16"/>
  <c r="B115" i="16"/>
  <c r="D118" i="11"/>
  <c r="M117" i="11"/>
  <c r="M117" i="13"/>
  <c r="D118" i="13"/>
  <c r="D117" i="7"/>
  <c r="M116" i="7"/>
  <c r="D118" i="8"/>
  <c r="M117" i="8"/>
  <c r="D118" i="10"/>
  <c r="M117" i="10"/>
  <c r="M116" i="9"/>
  <c r="D117" i="9"/>
  <c r="C116" i="14"/>
  <c r="B115" i="14"/>
  <c r="C116" i="8"/>
  <c r="B115" i="8"/>
  <c r="D118" i="12"/>
  <c r="M117" i="12"/>
  <c r="D118" i="15"/>
  <c r="M117" i="15"/>
  <c r="D118" i="14"/>
  <c r="M117" i="14"/>
  <c r="D118" i="9" l="1"/>
  <c r="M117" i="9"/>
  <c r="D119" i="13"/>
  <c r="M118" i="13"/>
  <c r="C117" i="8"/>
  <c r="B116" i="8"/>
  <c r="M118" i="6"/>
  <c r="D119" i="6"/>
  <c r="C118" i="13"/>
  <c r="B117" i="13"/>
  <c r="C117" i="11"/>
  <c r="B116" i="11"/>
  <c r="C117" i="15"/>
  <c r="B116" i="15"/>
  <c r="C117" i="9"/>
  <c r="B116" i="9"/>
  <c r="M118" i="15"/>
  <c r="D119" i="15"/>
  <c r="D119" i="8"/>
  <c r="M118" i="8"/>
  <c r="C117" i="16"/>
  <c r="B116" i="16"/>
  <c r="C117" i="6"/>
  <c r="B116" i="6"/>
  <c r="D119" i="14"/>
  <c r="M118" i="14"/>
  <c r="D119" i="12"/>
  <c r="M118" i="12"/>
  <c r="C117" i="14"/>
  <c r="B116" i="14"/>
  <c r="M118" i="10"/>
  <c r="D119" i="10"/>
  <c r="D118" i="7"/>
  <c r="M117" i="7"/>
  <c r="D119" i="11"/>
  <c r="M118" i="11"/>
  <c r="C117" i="7"/>
  <c r="B116" i="7"/>
  <c r="C118" i="10"/>
  <c r="B117" i="10"/>
  <c r="M118" i="16"/>
  <c r="D119" i="16"/>
  <c r="C118" i="12"/>
  <c r="B117" i="12"/>
  <c r="D123" i="15" l="1"/>
  <c r="D120" i="15"/>
  <c r="M120" i="15" s="1"/>
  <c r="M119" i="15"/>
  <c r="M119" i="13"/>
  <c r="D123" i="13"/>
  <c r="D120" i="13"/>
  <c r="M120" i="13" s="1"/>
  <c r="C118" i="7"/>
  <c r="B117" i="7"/>
  <c r="D119" i="7"/>
  <c r="M118" i="7"/>
  <c r="C118" i="14"/>
  <c r="B117" i="14"/>
  <c r="D123" i="14"/>
  <c r="D120" i="14"/>
  <c r="M120" i="14" s="1"/>
  <c r="M119" i="14"/>
  <c r="B117" i="16"/>
  <c r="C118" i="16"/>
  <c r="C118" i="15"/>
  <c r="B117" i="15"/>
  <c r="C119" i="13"/>
  <c r="B118" i="13"/>
  <c r="C118" i="8"/>
  <c r="B117" i="8"/>
  <c r="M119" i="16"/>
  <c r="D123" i="16"/>
  <c r="D120" i="16"/>
  <c r="M120" i="16" s="1"/>
  <c r="M119" i="6"/>
  <c r="D120" i="6"/>
  <c r="M120" i="6" s="1"/>
  <c r="D123" i="6"/>
  <c r="M118" i="9"/>
  <c r="D119" i="9"/>
  <c r="M119" i="10"/>
  <c r="D123" i="10"/>
  <c r="D120" i="10"/>
  <c r="M120" i="10" s="1"/>
  <c r="C119" i="12"/>
  <c r="B118" i="12"/>
  <c r="C119" i="10"/>
  <c r="B118" i="10"/>
  <c r="D123" i="11"/>
  <c r="D120" i="11"/>
  <c r="M120" i="11" s="1"/>
  <c r="M119" i="11"/>
  <c r="M119" i="12"/>
  <c r="D123" i="12"/>
  <c r="D120" i="12"/>
  <c r="M120" i="12" s="1"/>
  <c r="C118" i="6"/>
  <c r="B117" i="6"/>
  <c r="M119" i="8"/>
  <c r="D120" i="8"/>
  <c r="M120" i="8" s="1"/>
  <c r="D123" i="8"/>
  <c r="C118" i="9"/>
  <c r="B117" i="9"/>
  <c r="C118" i="11"/>
  <c r="B117" i="11"/>
  <c r="C119" i="11" l="1"/>
  <c r="B118" i="11"/>
  <c r="M123" i="12"/>
  <c r="D124" i="12"/>
  <c r="D124" i="11"/>
  <c r="M123" i="11"/>
  <c r="B119" i="12"/>
  <c r="G39" i="12" s="1"/>
  <c r="C123" i="12"/>
  <c r="D123" i="9"/>
  <c r="D120" i="9"/>
  <c r="M120" i="9" s="1"/>
  <c r="M119" i="9"/>
  <c r="D124" i="8"/>
  <c r="M123" i="8"/>
  <c r="C119" i="6"/>
  <c r="B118" i="6"/>
  <c r="B119" i="10"/>
  <c r="G39" i="10" s="1"/>
  <c r="C123" i="10"/>
  <c r="M123" i="10"/>
  <c r="D124" i="10"/>
  <c r="M123" i="6"/>
  <c r="D124" i="6"/>
  <c r="D124" i="16"/>
  <c r="M123" i="16"/>
  <c r="C119" i="16"/>
  <c r="B118" i="16"/>
  <c r="M123" i="14"/>
  <c r="D124" i="14"/>
  <c r="D123" i="7"/>
  <c r="D120" i="7"/>
  <c r="M120" i="7" s="1"/>
  <c r="M119" i="7"/>
  <c r="C123" i="13"/>
  <c r="B119" i="13"/>
  <c r="G39" i="13" s="1"/>
  <c r="D124" i="13"/>
  <c r="M123" i="13"/>
  <c r="D124" i="15"/>
  <c r="M123" i="15"/>
  <c r="C119" i="14"/>
  <c r="B118" i="14"/>
  <c r="C119" i="7"/>
  <c r="B118" i="7"/>
  <c r="C119" i="9"/>
  <c r="B118" i="9"/>
  <c r="C119" i="8"/>
  <c r="B118" i="8"/>
  <c r="B118" i="15"/>
  <c r="C119" i="15"/>
  <c r="C124" i="10" l="1"/>
  <c r="B123" i="10"/>
  <c r="D124" i="9"/>
  <c r="M123" i="9"/>
  <c r="M124" i="11"/>
  <c r="D125" i="11"/>
  <c r="B119" i="11"/>
  <c r="G39" i="11" s="1"/>
  <c r="C123" i="11"/>
  <c r="B119" i="14"/>
  <c r="G39" i="14" s="1"/>
  <c r="C123" i="14"/>
  <c r="D124" i="7"/>
  <c r="M123" i="7"/>
  <c r="B119" i="16"/>
  <c r="G39" i="16" s="1"/>
  <c r="C123" i="16"/>
  <c r="D125" i="8"/>
  <c r="M124" i="8"/>
  <c r="C124" i="12"/>
  <c r="B123" i="12"/>
  <c r="D125" i="12"/>
  <c r="M124" i="12"/>
  <c r="B119" i="15"/>
  <c r="G39" i="15" s="1"/>
  <c r="C123" i="15"/>
  <c r="M124" i="16"/>
  <c r="D125" i="16"/>
  <c r="B119" i="6"/>
  <c r="G39" i="6" s="1"/>
  <c r="C123" i="6"/>
  <c r="B119" i="9"/>
  <c r="G39" i="9" s="1"/>
  <c r="C123" i="9"/>
  <c r="D125" i="13"/>
  <c r="M124" i="13"/>
  <c r="D125" i="6"/>
  <c r="M124" i="6"/>
  <c r="C123" i="8"/>
  <c r="B119" i="8"/>
  <c r="G39" i="8" s="1"/>
  <c r="B119" i="7"/>
  <c r="G39" i="7" s="1"/>
  <c r="C123" i="7"/>
  <c r="M124" i="15"/>
  <c r="D125" i="15"/>
  <c r="C124" i="13"/>
  <c r="B123" i="13"/>
  <c r="D125" i="14"/>
  <c r="M124" i="14"/>
  <c r="D125" i="10"/>
  <c r="M124" i="10"/>
  <c r="C125" i="12" l="1"/>
  <c r="B124" i="12"/>
  <c r="C125" i="10"/>
  <c r="B124" i="10"/>
  <c r="D126" i="10"/>
  <c r="M125" i="10"/>
  <c r="C125" i="13"/>
  <c r="B124" i="13"/>
  <c r="D126" i="15"/>
  <c r="M125" i="15"/>
  <c r="M125" i="14"/>
  <c r="D126" i="14"/>
  <c r="C124" i="8"/>
  <c r="B123" i="8"/>
  <c r="M125" i="13"/>
  <c r="D126" i="13"/>
  <c r="C124" i="7"/>
  <c r="B123" i="7"/>
  <c r="C124" i="9"/>
  <c r="B123" i="9"/>
  <c r="D126" i="16"/>
  <c r="M125" i="16"/>
  <c r="C124" i="11"/>
  <c r="B123" i="11"/>
  <c r="D126" i="6"/>
  <c r="M125" i="6"/>
  <c r="D126" i="12"/>
  <c r="M125" i="12"/>
  <c r="D126" i="8"/>
  <c r="M125" i="8"/>
  <c r="M124" i="7"/>
  <c r="D125" i="7"/>
  <c r="D125" i="9"/>
  <c r="M124" i="9"/>
  <c r="C124" i="6"/>
  <c r="B123" i="6"/>
  <c r="C124" i="15"/>
  <c r="B123" i="15"/>
  <c r="C124" i="16"/>
  <c r="B123" i="16"/>
  <c r="C124" i="14"/>
  <c r="B123" i="14"/>
  <c r="D126" i="11"/>
  <c r="M125" i="11"/>
  <c r="C125" i="6" l="1"/>
  <c r="B124" i="6"/>
  <c r="D127" i="12"/>
  <c r="M126" i="12"/>
  <c r="C125" i="11"/>
  <c r="B124" i="11"/>
  <c r="C125" i="9"/>
  <c r="B124" i="9"/>
  <c r="M126" i="13"/>
  <c r="D127" i="13"/>
  <c r="D127" i="14"/>
  <c r="M126" i="14"/>
  <c r="D127" i="11"/>
  <c r="M126" i="11"/>
  <c r="C125" i="16"/>
  <c r="B124" i="16"/>
  <c r="C125" i="14"/>
  <c r="B124" i="14"/>
  <c r="C126" i="13"/>
  <c r="B125" i="13"/>
  <c r="C126" i="10"/>
  <c r="B125" i="10"/>
  <c r="C125" i="15"/>
  <c r="B124" i="15"/>
  <c r="M125" i="9"/>
  <c r="D126" i="9"/>
  <c r="M126" i="8"/>
  <c r="D127" i="8"/>
  <c r="M126" i="6"/>
  <c r="D127" i="6"/>
  <c r="D127" i="16"/>
  <c r="M126" i="16"/>
  <c r="C125" i="7"/>
  <c r="B124" i="7"/>
  <c r="D126" i="7"/>
  <c r="M125" i="7"/>
  <c r="C125" i="8"/>
  <c r="B124" i="8"/>
  <c r="D127" i="15"/>
  <c r="M126" i="15"/>
  <c r="D127" i="10"/>
  <c r="M126" i="10"/>
  <c r="C126" i="12"/>
  <c r="B125" i="12"/>
  <c r="M127" i="16" l="1"/>
  <c r="D128" i="16"/>
  <c r="C126" i="15"/>
  <c r="B125" i="15"/>
  <c r="D128" i="13"/>
  <c r="M127" i="13"/>
  <c r="D128" i="15"/>
  <c r="M127" i="15"/>
  <c r="M127" i="6"/>
  <c r="D128" i="6"/>
  <c r="D127" i="9"/>
  <c r="M126" i="9"/>
  <c r="C127" i="13"/>
  <c r="B126" i="13"/>
  <c r="C126" i="14"/>
  <c r="B125" i="14"/>
  <c r="D128" i="11"/>
  <c r="M127" i="11"/>
  <c r="C126" i="11"/>
  <c r="B125" i="11"/>
  <c r="C126" i="6"/>
  <c r="B125" i="6"/>
  <c r="C127" i="12"/>
  <c r="B126" i="12"/>
  <c r="M127" i="10"/>
  <c r="D128" i="10"/>
  <c r="C126" i="8"/>
  <c r="B125" i="8"/>
  <c r="D127" i="7"/>
  <c r="M126" i="7"/>
  <c r="C126" i="7"/>
  <c r="B125" i="7"/>
  <c r="D128" i="8"/>
  <c r="M127" i="8"/>
  <c r="C127" i="10"/>
  <c r="B126" i="10"/>
  <c r="C126" i="16"/>
  <c r="B125" i="16"/>
  <c r="M127" i="14"/>
  <c r="D128" i="14"/>
  <c r="C126" i="9"/>
  <c r="B125" i="9"/>
  <c r="M127" i="12"/>
  <c r="D128" i="12"/>
  <c r="C127" i="9" l="1"/>
  <c r="B126" i="9"/>
  <c r="B126" i="16"/>
  <c r="C127" i="16"/>
  <c r="D129" i="8"/>
  <c r="M128" i="8"/>
  <c r="C127" i="7"/>
  <c r="B126" i="7"/>
  <c r="C127" i="8"/>
  <c r="B126" i="8"/>
  <c r="C128" i="12"/>
  <c r="B127" i="12"/>
  <c r="C127" i="11"/>
  <c r="B126" i="11"/>
  <c r="B126" i="14"/>
  <c r="C127" i="14"/>
  <c r="D128" i="9"/>
  <c r="M127" i="9"/>
  <c r="M128" i="15"/>
  <c r="D129" i="15"/>
  <c r="C127" i="15"/>
  <c r="B126" i="15"/>
  <c r="D129" i="12"/>
  <c r="M128" i="12"/>
  <c r="D129" i="14"/>
  <c r="M128" i="14"/>
  <c r="D129" i="6"/>
  <c r="M128" i="6"/>
  <c r="M128" i="16"/>
  <c r="D129" i="16"/>
  <c r="D129" i="10"/>
  <c r="M128" i="10"/>
  <c r="C128" i="10"/>
  <c r="B127" i="10"/>
  <c r="D128" i="7"/>
  <c r="M127" i="7"/>
  <c r="C127" i="6"/>
  <c r="B126" i="6"/>
  <c r="M128" i="11"/>
  <c r="D129" i="11"/>
  <c r="C128" i="13"/>
  <c r="B127" i="13"/>
  <c r="D129" i="13"/>
  <c r="M128" i="13"/>
  <c r="M129" i="13" l="1"/>
  <c r="D130" i="13"/>
  <c r="M128" i="7"/>
  <c r="D129" i="7"/>
  <c r="D130" i="10"/>
  <c r="M129" i="10"/>
  <c r="D130" i="6"/>
  <c r="M129" i="6"/>
  <c r="D130" i="15"/>
  <c r="M129" i="15"/>
  <c r="C128" i="14"/>
  <c r="B127" i="14"/>
  <c r="C128" i="16"/>
  <c r="B127" i="16"/>
  <c r="C129" i="12"/>
  <c r="B128" i="12"/>
  <c r="C128" i="7"/>
  <c r="B127" i="7"/>
  <c r="D130" i="16"/>
  <c r="M129" i="16"/>
  <c r="D130" i="12"/>
  <c r="M129" i="12"/>
  <c r="C129" i="13"/>
  <c r="B128" i="13"/>
  <c r="C128" i="6"/>
  <c r="B127" i="6"/>
  <c r="C129" i="10"/>
  <c r="B128" i="10"/>
  <c r="D130" i="11"/>
  <c r="M129" i="11"/>
  <c r="M129" i="14"/>
  <c r="D130" i="14"/>
  <c r="C128" i="15"/>
  <c r="B127" i="15"/>
  <c r="D129" i="9"/>
  <c r="M128" i="9"/>
  <c r="C128" i="11"/>
  <c r="B127" i="11"/>
  <c r="C128" i="8"/>
  <c r="B127" i="8"/>
  <c r="D130" i="8"/>
  <c r="M129" i="8"/>
  <c r="C128" i="9"/>
  <c r="B127" i="9"/>
  <c r="C129" i="14" l="1"/>
  <c r="B128" i="14"/>
  <c r="D131" i="6"/>
  <c r="M130" i="6"/>
  <c r="M130" i="8"/>
  <c r="D131" i="8"/>
  <c r="C129" i="11"/>
  <c r="B128" i="11"/>
  <c r="C129" i="15"/>
  <c r="B128" i="15"/>
  <c r="D131" i="11"/>
  <c r="M130" i="11"/>
  <c r="C129" i="6"/>
  <c r="B128" i="6"/>
  <c r="D131" i="12"/>
  <c r="M130" i="12"/>
  <c r="C129" i="7"/>
  <c r="B128" i="7"/>
  <c r="C129" i="16"/>
  <c r="B128" i="16"/>
  <c r="M130" i="13"/>
  <c r="D131" i="13"/>
  <c r="D131" i="14"/>
  <c r="M130" i="14"/>
  <c r="D131" i="15"/>
  <c r="M130" i="15"/>
  <c r="D131" i="10"/>
  <c r="M130" i="10"/>
  <c r="C129" i="9"/>
  <c r="B128" i="9"/>
  <c r="C129" i="8"/>
  <c r="B128" i="8"/>
  <c r="M129" i="9"/>
  <c r="D130" i="9"/>
  <c r="C130" i="10"/>
  <c r="B129" i="10"/>
  <c r="C130" i="13"/>
  <c r="B129" i="13"/>
  <c r="D131" i="16"/>
  <c r="M130" i="16"/>
  <c r="C130" i="12"/>
  <c r="B129" i="12"/>
  <c r="D130" i="7"/>
  <c r="M129" i="7"/>
  <c r="C131" i="12" l="1"/>
  <c r="B130" i="12"/>
  <c r="C131" i="13"/>
  <c r="B130" i="13"/>
  <c r="C130" i="9"/>
  <c r="B129" i="9"/>
  <c r="D132" i="15"/>
  <c r="M131" i="15"/>
  <c r="D132" i="13"/>
  <c r="M131" i="13"/>
  <c r="D132" i="8"/>
  <c r="M131" i="8"/>
  <c r="C130" i="6"/>
  <c r="B129" i="6"/>
  <c r="D131" i="7"/>
  <c r="M130" i="7"/>
  <c r="M131" i="16"/>
  <c r="D132" i="16"/>
  <c r="C131" i="10"/>
  <c r="B130" i="10"/>
  <c r="C130" i="8"/>
  <c r="B129" i="8"/>
  <c r="M131" i="10"/>
  <c r="D132" i="10"/>
  <c r="M131" i="14"/>
  <c r="D132" i="14"/>
  <c r="C130" i="7"/>
  <c r="B129" i="7"/>
  <c r="C130" i="15"/>
  <c r="B129" i="15"/>
  <c r="C130" i="14"/>
  <c r="B129" i="14"/>
  <c r="D131" i="9"/>
  <c r="M130" i="9"/>
  <c r="C130" i="16"/>
  <c r="B129" i="16"/>
  <c r="M131" i="12"/>
  <c r="D132" i="12"/>
  <c r="D132" i="11"/>
  <c r="M131" i="11"/>
  <c r="C130" i="11"/>
  <c r="B129" i="11"/>
  <c r="M131" i="6"/>
  <c r="D132" i="6"/>
  <c r="M132" i="16" l="1"/>
  <c r="D133" i="16"/>
  <c r="D133" i="10"/>
  <c r="M132" i="10"/>
  <c r="M132" i="11"/>
  <c r="D133" i="11"/>
  <c r="B130" i="16"/>
  <c r="C131" i="16"/>
  <c r="B130" i="14"/>
  <c r="C131" i="14"/>
  <c r="C131" i="7"/>
  <c r="B130" i="7"/>
  <c r="C132" i="10"/>
  <c r="B131" i="10"/>
  <c r="D132" i="7"/>
  <c r="M131" i="7"/>
  <c r="D133" i="8"/>
  <c r="M132" i="8"/>
  <c r="M132" i="15"/>
  <c r="D133" i="15"/>
  <c r="C132" i="13"/>
  <c r="B131" i="13"/>
  <c r="D133" i="14"/>
  <c r="M132" i="14"/>
  <c r="C131" i="11"/>
  <c r="B130" i="11"/>
  <c r="D132" i="9"/>
  <c r="M131" i="9"/>
  <c r="C131" i="15"/>
  <c r="B130" i="15"/>
  <c r="C131" i="8"/>
  <c r="B130" i="8"/>
  <c r="C131" i="6"/>
  <c r="B130" i="6"/>
  <c r="D133" i="13"/>
  <c r="M132" i="13"/>
  <c r="C131" i="9"/>
  <c r="B130" i="9"/>
  <c r="C132" i="12"/>
  <c r="B131" i="12"/>
  <c r="D133" i="12"/>
  <c r="M132" i="12"/>
  <c r="D133" i="6"/>
  <c r="M132" i="6"/>
  <c r="M133" i="14" l="1"/>
  <c r="D134" i="14"/>
  <c r="M132" i="7"/>
  <c r="D133" i="7"/>
  <c r="C132" i="7"/>
  <c r="B131" i="7"/>
  <c r="D134" i="10"/>
  <c r="M133" i="10"/>
  <c r="C132" i="14"/>
  <c r="B131" i="14"/>
  <c r="D134" i="11"/>
  <c r="M133" i="11"/>
  <c r="D134" i="16"/>
  <c r="M133" i="16"/>
  <c r="D134" i="12"/>
  <c r="M133" i="12"/>
  <c r="C132" i="9"/>
  <c r="B131" i="9"/>
  <c r="C132" i="6"/>
  <c r="B131" i="6"/>
  <c r="C132" i="15"/>
  <c r="B131" i="15"/>
  <c r="C132" i="11"/>
  <c r="B131" i="11"/>
  <c r="C133" i="13"/>
  <c r="B132" i="13"/>
  <c r="D134" i="8"/>
  <c r="M133" i="8"/>
  <c r="C133" i="10"/>
  <c r="B132" i="10"/>
  <c r="D134" i="6"/>
  <c r="M133" i="6"/>
  <c r="C133" i="12"/>
  <c r="B132" i="12"/>
  <c r="M133" i="13"/>
  <c r="D134" i="13"/>
  <c r="C132" i="8"/>
  <c r="B131" i="8"/>
  <c r="D133" i="9"/>
  <c r="M132" i="9"/>
  <c r="D134" i="15"/>
  <c r="M133" i="15"/>
  <c r="C132" i="16"/>
  <c r="B131" i="16"/>
  <c r="M134" i="14" l="1"/>
  <c r="D138" i="14"/>
  <c r="D135" i="14"/>
  <c r="M135" i="14" s="1"/>
  <c r="M134" i="15"/>
  <c r="D138" i="15"/>
  <c r="D135" i="15"/>
  <c r="M135" i="15" s="1"/>
  <c r="C133" i="8"/>
  <c r="B132" i="8"/>
  <c r="C134" i="12"/>
  <c r="B133" i="12"/>
  <c r="C134" i="10"/>
  <c r="B133" i="10"/>
  <c r="C134" i="13"/>
  <c r="B133" i="13"/>
  <c r="C133" i="15"/>
  <c r="B132" i="15"/>
  <c r="C133" i="9"/>
  <c r="B132" i="9"/>
  <c r="D138" i="16"/>
  <c r="M134" i="16"/>
  <c r="D135" i="16"/>
  <c r="M135" i="16" s="1"/>
  <c r="C133" i="14"/>
  <c r="B132" i="14"/>
  <c r="C133" i="7"/>
  <c r="B132" i="7"/>
  <c r="D138" i="13"/>
  <c r="D135" i="13"/>
  <c r="M135" i="13" s="1"/>
  <c r="M134" i="13"/>
  <c r="D134" i="7"/>
  <c r="M133" i="7"/>
  <c r="C133" i="16"/>
  <c r="B132" i="16"/>
  <c r="M133" i="9"/>
  <c r="D134" i="9"/>
  <c r="D138" i="6"/>
  <c r="D135" i="6"/>
  <c r="M135" i="6" s="1"/>
  <c r="M134" i="6"/>
  <c r="D138" i="8"/>
  <c r="D135" i="8"/>
  <c r="M135" i="8" s="1"/>
  <c r="M134" i="8"/>
  <c r="C133" i="11"/>
  <c r="B132" i="11"/>
  <c r="C133" i="6"/>
  <c r="B132" i="6"/>
  <c r="D138" i="12"/>
  <c r="D135" i="12"/>
  <c r="M135" i="12" s="1"/>
  <c r="M134" i="12"/>
  <c r="M134" i="11"/>
  <c r="D138" i="11"/>
  <c r="D135" i="11"/>
  <c r="M135" i="11" s="1"/>
  <c r="D138" i="10"/>
  <c r="D135" i="10"/>
  <c r="M135" i="10" s="1"/>
  <c r="M134" i="10"/>
  <c r="M134" i="9" l="1"/>
  <c r="D138" i="9"/>
  <c r="D135" i="9"/>
  <c r="M135" i="9" s="1"/>
  <c r="D139" i="12"/>
  <c r="M138" i="12"/>
  <c r="C134" i="11"/>
  <c r="B133" i="11"/>
  <c r="M134" i="7"/>
  <c r="D138" i="7"/>
  <c r="D135" i="7"/>
  <c r="M135" i="7" s="1"/>
  <c r="C134" i="9"/>
  <c r="B133" i="9"/>
  <c r="B134" i="13"/>
  <c r="G40" i="13" s="1"/>
  <c r="C138" i="13"/>
  <c r="C138" i="12"/>
  <c r="B134" i="12"/>
  <c r="G40" i="12" s="1"/>
  <c r="D139" i="15"/>
  <c r="M138" i="15"/>
  <c r="C134" i="7"/>
  <c r="B133" i="7"/>
  <c r="D139" i="11"/>
  <c r="M138" i="11"/>
  <c r="D139" i="10"/>
  <c r="M138" i="10"/>
  <c r="C134" i="6"/>
  <c r="B133" i="6"/>
  <c r="D139" i="6"/>
  <c r="M138" i="6"/>
  <c r="C134" i="16"/>
  <c r="B133" i="16"/>
  <c r="D139" i="16"/>
  <c r="M138" i="16"/>
  <c r="C134" i="15"/>
  <c r="B133" i="15"/>
  <c r="C138" i="10"/>
  <c r="B134" i="10"/>
  <c r="G40" i="10" s="1"/>
  <c r="C134" i="8"/>
  <c r="B133" i="8"/>
  <c r="D139" i="8"/>
  <c r="M138" i="8"/>
  <c r="M138" i="13"/>
  <c r="D139" i="13"/>
  <c r="C134" i="14"/>
  <c r="B133" i="14"/>
  <c r="D139" i="14"/>
  <c r="M138" i="14"/>
  <c r="D140" i="13" l="1"/>
  <c r="M139" i="13"/>
  <c r="B138" i="13"/>
  <c r="C139" i="13"/>
  <c r="C138" i="11"/>
  <c r="B134" i="11"/>
  <c r="G40" i="11" s="1"/>
  <c r="M138" i="9"/>
  <c r="D139" i="9"/>
  <c r="D140" i="8"/>
  <c r="M139" i="8"/>
  <c r="D140" i="16"/>
  <c r="M139" i="16"/>
  <c r="D140" i="14"/>
  <c r="M139" i="14"/>
  <c r="B134" i="8"/>
  <c r="G40" i="8" s="1"/>
  <c r="C138" i="8"/>
  <c r="C138" i="15"/>
  <c r="B134" i="15"/>
  <c r="G40" i="15" s="1"/>
  <c r="C138" i="16"/>
  <c r="B134" i="16"/>
  <c r="G40" i="16" s="1"/>
  <c r="C138" i="6"/>
  <c r="B134" i="6"/>
  <c r="G40" i="6" s="1"/>
  <c r="D140" i="11"/>
  <c r="M139" i="11"/>
  <c r="D140" i="15"/>
  <c r="M139" i="15"/>
  <c r="D139" i="7"/>
  <c r="M138" i="7"/>
  <c r="B134" i="14"/>
  <c r="G40" i="14" s="1"/>
  <c r="C138" i="14"/>
  <c r="C139" i="10"/>
  <c r="B138" i="10"/>
  <c r="D140" i="6"/>
  <c r="M139" i="6"/>
  <c r="D140" i="10"/>
  <c r="M139" i="10"/>
  <c r="C138" i="7"/>
  <c r="B134" i="7"/>
  <c r="G40" i="7" s="1"/>
  <c r="C139" i="12"/>
  <c r="B138" i="12"/>
  <c r="C138" i="9"/>
  <c r="B134" i="9"/>
  <c r="G40" i="9" s="1"/>
  <c r="D140" i="12"/>
  <c r="M139" i="12"/>
  <c r="C139" i="9" l="1"/>
  <c r="B138" i="9"/>
  <c r="C139" i="7"/>
  <c r="B138" i="7"/>
  <c r="D141" i="6"/>
  <c r="M140" i="6"/>
  <c r="D141" i="15"/>
  <c r="M140" i="15"/>
  <c r="B138" i="6"/>
  <c r="C139" i="6"/>
  <c r="C139" i="15"/>
  <c r="B138" i="15"/>
  <c r="M140" i="14"/>
  <c r="D141" i="14"/>
  <c r="C139" i="11"/>
  <c r="B138" i="11"/>
  <c r="C139" i="8"/>
  <c r="B138" i="8"/>
  <c r="D140" i="9"/>
  <c r="M139" i="9"/>
  <c r="C140" i="13"/>
  <c r="B139" i="13"/>
  <c r="D141" i="13"/>
  <c r="M140" i="13"/>
  <c r="M140" i="12"/>
  <c r="D141" i="12"/>
  <c r="C140" i="12"/>
  <c r="B139" i="12"/>
  <c r="D141" i="10"/>
  <c r="M140" i="10"/>
  <c r="C140" i="10"/>
  <c r="B139" i="10"/>
  <c r="D140" i="7"/>
  <c r="M139" i="7"/>
  <c r="D141" i="11"/>
  <c r="M140" i="11"/>
  <c r="C139" i="16"/>
  <c r="B138" i="16"/>
  <c r="M140" i="16"/>
  <c r="D141" i="16"/>
  <c r="D141" i="8"/>
  <c r="M140" i="8"/>
  <c r="C139" i="14"/>
  <c r="B138" i="14"/>
  <c r="D142" i="8" l="1"/>
  <c r="M141" i="8"/>
  <c r="D142" i="12"/>
  <c r="M141" i="12"/>
  <c r="B139" i="16"/>
  <c r="C140" i="16"/>
  <c r="D141" i="7"/>
  <c r="M140" i="7"/>
  <c r="D142" i="10"/>
  <c r="M141" i="10"/>
  <c r="C141" i="13"/>
  <c r="B140" i="13"/>
  <c r="C140" i="8"/>
  <c r="B139" i="8"/>
  <c r="C140" i="11"/>
  <c r="B139" i="11"/>
  <c r="C140" i="15"/>
  <c r="B139" i="15"/>
  <c r="D142" i="15"/>
  <c r="M141" i="15"/>
  <c r="C140" i="7"/>
  <c r="B139" i="7"/>
  <c r="D142" i="14"/>
  <c r="M141" i="14"/>
  <c r="B139" i="6"/>
  <c r="C140" i="6"/>
  <c r="C140" i="14"/>
  <c r="B139" i="14"/>
  <c r="M141" i="16"/>
  <c r="D142" i="16"/>
  <c r="D142" i="11"/>
  <c r="M141" i="11"/>
  <c r="C141" i="10"/>
  <c r="B140" i="10"/>
  <c r="C141" i="12"/>
  <c r="B140" i="12"/>
  <c r="D142" i="13"/>
  <c r="M141" i="13"/>
  <c r="M140" i="9"/>
  <c r="D141" i="9"/>
  <c r="D142" i="6"/>
  <c r="M141" i="6"/>
  <c r="B139" i="9"/>
  <c r="C140" i="9"/>
  <c r="D143" i="6" l="1"/>
  <c r="M142" i="6"/>
  <c r="D143" i="15"/>
  <c r="M142" i="15"/>
  <c r="C141" i="11"/>
  <c r="B140" i="11"/>
  <c r="B141" i="13"/>
  <c r="C142" i="13"/>
  <c r="D142" i="7"/>
  <c r="M141" i="7"/>
  <c r="D143" i="8"/>
  <c r="M142" i="8"/>
  <c r="D143" i="12"/>
  <c r="M142" i="12"/>
  <c r="D142" i="9"/>
  <c r="M141" i="9"/>
  <c r="C141" i="7"/>
  <c r="B140" i="7"/>
  <c r="C141" i="15"/>
  <c r="B140" i="15"/>
  <c r="C141" i="8"/>
  <c r="B140" i="8"/>
  <c r="D143" i="10"/>
  <c r="M142" i="10"/>
  <c r="D143" i="16"/>
  <c r="M142" i="16"/>
  <c r="D143" i="14"/>
  <c r="M142" i="14"/>
  <c r="C141" i="9"/>
  <c r="B140" i="9"/>
  <c r="M142" i="13"/>
  <c r="D143" i="13"/>
  <c r="C142" i="10"/>
  <c r="B141" i="10"/>
  <c r="C141" i="6"/>
  <c r="B140" i="6"/>
  <c r="C141" i="16"/>
  <c r="B140" i="16"/>
  <c r="C142" i="12"/>
  <c r="B141" i="12"/>
  <c r="D143" i="11"/>
  <c r="M142" i="11"/>
  <c r="C141" i="14"/>
  <c r="B140" i="14"/>
  <c r="C142" i="16" l="1"/>
  <c r="B141" i="16"/>
  <c r="C143" i="10"/>
  <c r="B142" i="10"/>
  <c r="C142" i="9"/>
  <c r="B141" i="9"/>
  <c r="C142" i="8"/>
  <c r="B141" i="8"/>
  <c r="C142" i="7"/>
  <c r="B141" i="7"/>
  <c r="D143" i="7"/>
  <c r="M142" i="7"/>
  <c r="D144" i="6"/>
  <c r="M143" i="6"/>
  <c r="D144" i="13"/>
  <c r="M143" i="13"/>
  <c r="B142" i="13"/>
  <c r="C143" i="13"/>
  <c r="C142" i="14"/>
  <c r="B141" i="14"/>
  <c r="C143" i="12"/>
  <c r="B142" i="12"/>
  <c r="C142" i="6"/>
  <c r="B141" i="6"/>
  <c r="D144" i="14"/>
  <c r="M143" i="14"/>
  <c r="D144" i="10"/>
  <c r="M143" i="10"/>
  <c r="C142" i="15"/>
  <c r="B141" i="15"/>
  <c r="M142" i="9"/>
  <c r="D143" i="9"/>
  <c r="D144" i="8"/>
  <c r="M143" i="8"/>
  <c r="D144" i="15"/>
  <c r="M143" i="15"/>
  <c r="D144" i="11"/>
  <c r="M143" i="11"/>
  <c r="D144" i="16"/>
  <c r="M143" i="16"/>
  <c r="D144" i="12"/>
  <c r="M143" i="12"/>
  <c r="C142" i="11"/>
  <c r="B141" i="11"/>
  <c r="M144" i="12" l="1"/>
  <c r="D145" i="12"/>
  <c r="M144" i="14"/>
  <c r="D145" i="14"/>
  <c r="C144" i="12"/>
  <c r="B143" i="12"/>
  <c r="C143" i="11"/>
  <c r="B142" i="11"/>
  <c r="D145" i="16"/>
  <c r="M144" i="16"/>
  <c r="D145" i="15"/>
  <c r="M144" i="15"/>
  <c r="D144" i="9"/>
  <c r="M143" i="9"/>
  <c r="D145" i="6"/>
  <c r="M144" i="6"/>
  <c r="C143" i="7"/>
  <c r="B142" i="7"/>
  <c r="C143" i="9"/>
  <c r="B142" i="9"/>
  <c r="C143" i="16"/>
  <c r="B142" i="16"/>
  <c r="D145" i="11"/>
  <c r="M144" i="11"/>
  <c r="C144" i="13"/>
  <c r="B143" i="13"/>
  <c r="D144" i="7"/>
  <c r="M143" i="7"/>
  <c r="C143" i="8"/>
  <c r="B142" i="8"/>
  <c r="C144" i="10"/>
  <c r="B143" i="10"/>
  <c r="D145" i="8"/>
  <c r="M144" i="8"/>
  <c r="C143" i="15"/>
  <c r="B142" i="15"/>
  <c r="D145" i="10"/>
  <c r="M144" i="10"/>
  <c r="B142" i="6"/>
  <c r="C143" i="6"/>
  <c r="C143" i="14"/>
  <c r="B142" i="14"/>
  <c r="D145" i="13"/>
  <c r="M144" i="13"/>
  <c r="C144" i="14" l="1"/>
  <c r="B143" i="14"/>
  <c r="D146" i="8"/>
  <c r="M145" i="8"/>
  <c r="C145" i="13"/>
  <c r="B144" i="13"/>
  <c r="M144" i="9"/>
  <c r="D145" i="9"/>
  <c r="C145" i="12"/>
  <c r="B144" i="12"/>
  <c r="D146" i="14"/>
  <c r="M145" i="14"/>
  <c r="C144" i="15"/>
  <c r="B143" i="15"/>
  <c r="C145" i="10"/>
  <c r="B144" i="10"/>
  <c r="D145" i="7"/>
  <c r="M144" i="7"/>
  <c r="D146" i="11"/>
  <c r="M145" i="11"/>
  <c r="B143" i="9"/>
  <c r="C144" i="9"/>
  <c r="D146" i="6"/>
  <c r="M145" i="6"/>
  <c r="D146" i="15"/>
  <c r="M145" i="15"/>
  <c r="C144" i="11"/>
  <c r="B143" i="11"/>
  <c r="D146" i="10"/>
  <c r="M145" i="10"/>
  <c r="C144" i="8"/>
  <c r="B143" i="8"/>
  <c r="B143" i="16"/>
  <c r="C144" i="16"/>
  <c r="C144" i="7"/>
  <c r="B143" i="7"/>
  <c r="M145" i="16"/>
  <c r="D146" i="16"/>
  <c r="D146" i="12"/>
  <c r="M145" i="12"/>
  <c r="B143" i="6"/>
  <c r="C144" i="6"/>
  <c r="D146" i="13"/>
  <c r="M145" i="13"/>
  <c r="C146" i="12" l="1"/>
  <c r="B145" i="12"/>
  <c r="B145" i="13"/>
  <c r="C146" i="13"/>
  <c r="C145" i="14"/>
  <c r="B144" i="14"/>
  <c r="M146" i="13"/>
  <c r="D147" i="13"/>
  <c r="C145" i="7"/>
  <c r="B144" i="7"/>
  <c r="C145" i="8"/>
  <c r="B144" i="8"/>
  <c r="C145" i="11"/>
  <c r="B144" i="11"/>
  <c r="D147" i="11"/>
  <c r="M146" i="11"/>
  <c r="C146" i="10"/>
  <c r="B145" i="10"/>
  <c r="D146" i="9"/>
  <c r="M145" i="9"/>
  <c r="C145" i="6"/>
  <c r="B144" i="6"/>
  <c r="D147" i="16"/>
  <c r="M146" i="16"/>
  <c r="C145" i="16"/>
  <c r="B144" i="16"/>
  <c r="C145" i="9"/>
  <c r="B144" i="9"/>
  <c r="D147" i="8"/>
  <c r="M146" i="8"/>
  <c r="D147" i="12"/>
  <c r="M146" i="12"/>
  <c r="D147" i="6"/>
  <c r="M146" i="6"/>
  <c r="D147" i="14"/>
  <c r="M146" i="14"/>
  <c r="D147" i="10"/>
  <c r="M146" i="10"/>
  <c r="D147" i="15"/>
  <c r="M146" i="15"/>
  <c r="D146" i="7"/>
  <c r="M145" i="7"/>
  <c r="C145" i="15"/>
  <c r="B144" i="15"/>
  <c r="D147" i="7" l="1"/>
  <c r="M146" i="7"/>
  <c r="D148" i="6"/>
  <c r="M147" i="6"/>
  <c r="C146" i="16"/>
  <c r="B145" i="16"/>
  <c r="C147" i="10"/>
  <c r="B146" i="10"/>
  <c r="C146" i="7"/>
  <c r="B145" i="7"/>
  <c r="C146" i="14"/>
  <c r="B145" i="14"/>
  <c r="D148" i="13"/>
  <c r="M147" i="13"/>
  <c r="B146" i="13"/>
  <c r="C147" i="13"/>
  <c r="C146" i="15"/>
  <c r="B145" i="15"/>
  <c r="D148" i="15"/>
  <c r="M147" i="15"/>
  <c r="D148" i="14"/>
  <c r="M147" i="14"/>
  <c r="D148" i="12"/>
  <c r="M147" i="12"/>
  <c r="C146" i="9"/>
  <c r="B145" i="9"/>
  <c r="D148" i="16"/>
  <c r="M147" i="16"/>
  <c r="M146" i="9"/>
  <c r="D147" i="9"/>
  <c r="D148" i="11"/>
  <c r="M147" i="11"/>
  <c r="C146" i="8"/>
  <c r="B145" i="8"/>
  <c r="M147" i="10"/>
  <c r="D148" i="10"/>
  <c r="D148" i="8"/>
  <c r="M147" i="8"/>
  <c r="C146" i="6"/>
  <c r="B145" i="6"/>
  <c r="C146" i="11"/>
  <c r="B145" i="11"/>
  <c r="C147" i="12"/>
  <c r="B146" i="12"/>
  <c r="D148" i="9" l="1"/>
  <c r="M147" i="9"/>
  <c r="M148" i="10"/>
  <c r="D149" i="10"/>
  <c r="C147" i="8"/>
  <c r="B146" i="8"/>
  <c r="C147" i="9"/>
  <c r="B146" i="9"/>
  <c r="M148" i="14"/>
  <c r="D149" i="14"/>
  <c r="C147" i="15"/>
  <c r="B146" i="15"/>
  <c r="D149" i="13"/>
  <c r="M148" i="13"/>
  <c r="C147" i="7"/>
  <c r="B146" i="7"/>
  <c r="C147" i="16"/>
  <c r="B146" i="16"/>
  <c r="D148" i="7"/>
  <c r="M147" i="7"/>
  <c r="C148" i="12"/>
  <c r="B147" i="12"/>
  <c r="B146" i="6"/>
  <c r="C147" i="6"/>
  <c r="C148" i="13"/>
  <c r="B147" i="13"/>
  <c r="C147" i="11"/>
  <c r="B146" i="11"/>
  <c r="D149" i="8"/>
  <c r="M148" i="8"/>
  <c r="D149" i="11"/>
  <c r="M148" i="11"/>
  <c r="D149" i="16"/>
  <c r="M148" i="16"/>
  <c r="M148" i="12"/>
  <c r="D149" i="12"/>
  <c r="D149" i="15"/>
  <c r="M148" i="15"/>
  <c r="C147" i="14"/>
  <c r="B146" i="14"/>
  <c r="C148" i="10"/>
  <c r="B147" i="10"/>
  <c r="D149" i="6"/>
  <c r="M148" i="6"/>
  <c r="M149" i="12" l="1"/>
  <c r="D150" i="12"/>
  <c r="M150" i="12" s="1"/>
  <c r="C149" i="13"/>
  <c r="B149" i="13" s="1"/>
  <c r="B148" i="13"/>
  <c r="G41" i="13" s="1"/>
  <c r="C149" i="12"/>
  <c r="B149" i="12" s="1"/>
  <c r="B148" i="12"/>
  <c r="G41" i="12" s="1"/>
  <c r="B147" i="16"/>
  <c r="C148" i="16"/>
  <c r="M148" i="9"/>
  <c r="D149" i="9"/>
  <c r="M149" i="10"/>
  <c r="D150" i="10"/>
  <c r="M150" i="10" s="1"/>
  <c r="C149" i="10"/>
  <c r="B149" i="10" s="1"/>
  <c r="B148" i="10"/>
  <c r="G41" i="10" s="1"/>
  <c r="D150" i="15"/>
  <c r="M150" i="15" s="1"/>
  <c r="M149" i="15"/>
  <c r="M149" i="16"/>
  <c r="D150" i="16"/>
  <c r="M150" i="16" s="1"/>
  <c r="M149" i="8"/>
  <c r="D150" i="8"/>
  <c r="M150" i="8" s="1"/>
  <c r="M149" i="13"/>
  <c r="D150" i="13"/>
  <c r="M150" i="13" s="1"/>
  <c r="C148" i="8"/>
  <c r="B147" i="8"/>
  <c r="M149" i="6"/>
  <c r="D150" i="6"/>
  <c r="M150" i="6" s="1"/>
  <c r="C148" i="14"/>
  <c r="B147" i="14"/>
  <c r="D150" i="11"/>
  <c r="M150" i="11" s="1"/>
  <c r="M149" i="11"/>
  <c r="B147" i="6"/>
  <c r="C148" i="6"/>
  <c r="C148" i="11"/>
  <c r="B147" i="11"/>
  <c r="D149" i="7"/>
  <c r="M148" i="7"/>
  <c r="C148" i="7"/>
  <c r="B147" i="7"/>
  <c r="C148" i="15"/>
  <c r="B147" i="15"/>
  <c r="B147" i="9"/>
  <c r="C148" i="9"/>
  <c r="D150" i="14"/>
  <c r="M150" i="14" s="1"/>
  <c r="M149" i="14"/>
  <c r="C149" i="8" l="1"/>
  <c r="B149" i="8" s="1"/>
  <c r="B148" i="8"/>
  <c r="I21" i="12"/>
  <c r="C29" i="12"/>
  <c r="E29" i="12" s="1"/>
  <c r="F29" i="12" s="1"/>
  <c r="C23" i="12"/>
  <c r="G25" i="12"/>
  <c r="J29" i="12"/>
  <c r="K29" i="12" s="1"/>
  <c r="D27" i="12"/>
  <c r="J27" i="12"/>
  <c r="C27" i="12"/>
  <c r="D23" i="12"/>
  <c r="I23" i="12"/>
  <c r="J25" i="12"/>
  <c r="G23" i="12"/>
  <c r="J23" i="12"/>
  <c r="G29" i="12"/>
  <c r="D25" i="12"/>
  <c r="K25" i="12" s="1"/>
  <c r="G27" i="12"/>
  <c r="C21" i="12"/>
  <c r="C25" i="12"/>
  <c r="J21" i="12"/>
  <c r="G21" i="12"/>
  <c r="D21" i="12"/>
  <c r="I27" i="12"/>
  <c r="I25" i="12"/>
  <c r="I29" i="12"/>
  <c r="C149" i="7"/>
  <c r="B149" i="7" s="1"/>
  <c r="B148" i="7"/>
  <c r="C149" i="16"/>
  <c r="B149" i="16" s="1"/>
  <c r="B148" i="16"/>
  <c r="C149" i="11"/>
  <c r="B149" i="11" s="1"/>
  <c r="B148" i="11"/>
  <c r="G41" i="11" s="1"/>
  <c r="I27" i="13"/>
  <c r="D25" i="13"/>
  <c r="D23" i="13"/>
  <c r="I29" i="13"/>
  <c r="J25" i="13"/>
  <c r="G21" i="13"/>
  <c r="I25" i="13"/>
  <c r="D27" i="13"/>
  <c r="I23" i="13"/>
  <c r="G27" i="13"/>
  <c r="G25" i="13"/>
  <c r="D21" i="13"/>
  <c r="C21" i="13"/>
  <c r="J23" i="13"/>
  <c r="G29" i="13"/>
  <c r="G23" i="13"/>
  <c r="I21" i="13"/>
  <c r="C23" i="13"/>
  <c r="J21" i="13"/>
  <c r="J29" i="13"/>
  <c r="K29" i="13" s="1"/>
  <c r="C27" i="13"/>
  <c r="E27" i="13" s="1"/>
  <c r="C29" i="13"/>
  <c r="E29" i="13" s="1"/>
  <c r="C25" i="13"/>
  <c r="E25" i="13" s="1"/>
  <c r="F25" i="13" s="1"/>
  <c r="J27" i="13"/>
  <c r="C149" i="9"/>
  <c r="B149" i="9" s="1"/>
  <c r="B148" i="9"/>
  <c r="G41" i="7"/>
  <c r="C149" i="14"/>
  <c r="B149" i="14" s="1"/>
  <c r="B148" i="14"/>
  <c r="D23" i="10"/>
  <c r="I27" i="10"/>
  <c r="G29" i="10"/>
  <c r="C25" i="10"/>
  <c r="G27" i="10"/>
  <c r="D27" i="10"/>
  <c r="D25" i="10"/>
  <c r="G21" i="10"/>
  <c r="I25" i="10"/>
  <c r="J27" i="10"/>
  <c r="I23" i="10"/>
  <c r="I29" i="10"/>
  <c r="J29" i="10"/>
  <c r="K29" i="10" s="1"/>
  <c r="J23" i="10"/>
  <c r="J21" i="10"/>
  <c r="G25" i="10"/>
  <c r="C23" i="10"/>
  <c r="E23" i="10" s="1"/>
  <c r="C29" i="10"/>
  <c r="E29" i="10" s="1"/>
  <c r="F29" i="10" s="1"/>
  <c r="AD29" i="10" s="1"/>
  <c r="I21" i="10"/>
  <c r="C21" i="10"/>
  <c r="J25" i="10"/>
  <c r="G23" i="10"/>
  <c r="C27" i="10"/>
  <c r="D21" i="10"/>
  <c r="K21" i="10" s="1"/>
  <c r="C149" i="15"/>
  <c r="B149" i="15" s="1"/>
  <c r="B148" i="15"/>
  <c r="G41" i="15" s="1"/>
  <c r="D150" i="7"/>
  <c r="M150" i="7" s="1"/>
  <c r="M149" i="7"/>
  <c r="C149" i="6"/>
  <c r="B149" i="6" s="1"/>
  <c r="B148" i="6"/>
  <c r="G41" i="6" s="1"/>
  <c r="D150" i="9"/>
  <c r="M150" i="9" s="1"/>
  <c r="M149" i="9"/>
  <c r="C61" i="4"/>
  <c r="C85" i="4"/>
  <c r="C41" i="4"/>
  <c r="C76" i="4"/>
  <c r="C89" i="4"/>
  <c r="C39" i="4"/>
  <c r="C65" i="4"/>
  <c r="C70" i="4"/>
  <c r="C78" i="4"/>
  <c r="C59" i="4"/>
  <c r="C67" i="4"/>
  <c r="C63" i="4"/>
  <c r="C81" i="4"/>
  <c r="C83" i="4"/>
  <c r="C74" i="4"/>
  <c r="C87" i="4"/>
  <c r="C45" i="4"/>
  <c r="C72" i="4"/>
  <c r="C43" i="4"/>
  <c r="C37" i="4"/>
  <c r="AD25" i="13" l="1"/>
  <c r="F23" i="10"/>
  <c r="F29" i="13"/>
  <c r="AD29" i="13" s="1"/>
  <c r="G41" i="14"/>
  <c r="F27" i="13"/>
  <c r="AD27" i="13" s="1"/>
  <c r="E21" i="13"/>
  <c r="F21" i="13" s="1"/>
  <c r="AD21" i="13" s="1"/>
  <c r="E23" i="12"/>
  <c r="F23" i="12" s="1"/>
  <c r="AD23" i="12" s="1"/>
  <c r="E27" i="10"/>
  <c r="F27" i="10" s="1"/>
  <c r="AD27" i="10" s="1"/>
  <c r="G41" i="9"/>
  <c r="E23" i="13"/>
  <c r="F23" i="13" s="1"/>
  <c r="E25" i="10"/>
  <c r="C46" i="4"/>
  <c r="C90" i="4"/>
  <c r="C68" i="4"/>
  <c r="C79" i="4"/>
  <c r="AB29" i="10"/>
  <c r="X29" i="10"/>
  <c r="T29" i="10"/>
  <c r="P29" i="10"/>
  <c r="Z29" i="10"/>
  <c r="V29" i="10"/>
  <c r="R29" i="10"/>
  <c r="N29" i="10"/>
  <c r="Y29" i="10"/>
  <c r="Q29" i="10"/>
  <c r="W29" i="10"/>
  <c r="O29" i="10"/>
  <c r="U29" i="10"/>
  <c r="AA29" i="10"/>
  <c r="S29" i="10"/>
  <c r="F25" i="10"/>
  <c r="AD25" i="10" s="1"/>
  <c r="I21" i="9"/>
  <c r="I25" i="9"/>
  <c r="C25" i="9"/>
  <c r="J21" i="9"/>
  <c r="J25" i="9"/>
  <c r="D21" i="9"/>
  <c r="K21" i="9" s="1"/>
  <c r="C27" i="9"/>
  <c r="J29" i="9"/>
  <c r="K29" i="9" s="1"/>
  <c r="I27" i="9"/>
  <c r="G29" i="9"/>
  <c r="C21" i="9"/>
  <c r="G25" i="9"/>
  <c r="I29" i="9"/>
  <c r="G21" i="9"/>
  <c r="J27" i="9"/>
  <c r="J23" i="9"/>
  <c r="D23" i="9"/>
  <c r="K23" i="9" s="1"/>
  <c r="G23" i="9"/>
  <c r="G27" i="9"/>
  <c r="D27" i="9"/>
  <c r="K27" i="9" s="1"/>
  <c r="D25" i="9"/>
  <c r="K25" i="9" s="1"/>
  <c r="C23" i="9"/>
  <c r="C29" i="9"/>
  <c r="E29" i="9" s="1"/>
  <c r="F29" i="9" s="1"/>
  <c r="AD29" i="9" s="1"/>
  <c r="I23" i="9"/>
  <c r="AE28" i="13"/>
  <c r="AD28" i="13"/>
  <c r="Z21" i="13"/>
  <c r="Z22" i="13" s="1"/>
  <c r="V21" i="13"/>
  <c r="V22" i="13" s="1"/>
  <c r="R21" i="13"/>
  <c r="R22" i="13" s="1"/>
  <c r="N21" i="13"/>
  <c r="Y21" i="13"/>
  <c r="Y22" i="13" s="1"/>
  <c r="U21" i="13"/>
  <c r="U22" i="13" s="1"/>
  <c r="Q21" i="13"/>
  <c r="Q22" i="13" s="1"/>
  <c r="AB21" i="13"/>
  <c r="AB22" i="13" s="1"/>
  <c r="X21" i="13"/>
  <c r="X22" i="13" s="1"/>
  <c r="T21" i="13"/>
  <c r="T22" i="13" s="1"/>
  <c r="P21" i="13"/>
  <c r="P22" i="13" s="1"/>
  <c r="S21" i="13"/>
  <c r="S22" i="13" s="1"/>
  <c r="O21" i="13"/>
  <c r="O22" i="13" s="1"/>
  <c r="AA21" i="13"/>
  <c r="AA22" i="13" s="1"/>
  <c r="W21" i="13"/>
  <c r="W22" i="13" s="1"/>
  <c r="AE22" i="13"/>
  <c r="AD22" i="13"/>
  <c r="AB23" i="13"/>
  <c r="AB24" i="13" s="1"/>
  <c r="X23" i="13"/>
  <c r="X24" i="13" s="1"/>
  <c r="T23" i="13"/>
  <c r="T24" i="13" s="1"/>
  <c r="P23" i="13"/>
  <c r="P24" i="13" s="1"/>
  <c r="AA23" i="13"/>
  <c r="AA24" i="13" s="1"/>
  <c r="W23" i="13"/>
  <c r="W24" i="13" s="1"/>
  <c r="S23" i="13"/>
  <c r="S24" i="13" s="1"/>
  <c r="O23" i="13"/>
  <c r="O24" i="13" s="1"/>
  <c r="Z23" i="13"/>
  <c r="Z24" i="13" s="1"/>
  <c r="V23" i="13"/>
  <c r="V24" i="13" s="1"/>
  <c r="R23" i="13"/>
  <c r="R24" i="13" s="1"/>
  <c r="N23" i="13"/>
  <c r="U23" i="13"/>
  <c r="U24" i="13" s="1"/>
  <c r="Q23" i="13"/>
  <c r="Q24" i="13" s="1"/>
  <c r="Y23" i="13"/>
  <c r="Y24" i="13" s="1"/>
  <c r="AB27" i="13"/>
  <c r="AB28" i="13" s="1"/>
  <c r="X27" i="13"/>
  <c r="X28" i="13" s="1"/>
  <c r="T27" i="13"/>
  <c r="T28" i="13" s="1"/>
  <c r="P27" i="13"/>
  <c r="P28" i="13" s="1"/>
  <c r="AA27" i="13"/>
  <c r="AA28" i="13" s="1"/>
  <c r="W27" i="13"/>
  <c r="W28" i="13" s="1"/>
  <c r="S27" i="13"/>
  <c r="S28" i="13" s="1"/>
  <c r="O27" i="13"/>
  <c r="O28" i="13" s="1"/>
  <c r="Z27" i="13"/>
  <c r="Z28" i="13" s="1"/>
  <c r="V27" i="13"/>
  <c r="V28" i="13" s="1"/>
  <c r="R27" i="13"/>
  <c r="R28" i="13" s="1"/>
  <c r="N27" i="13"/>
  <c r="Y27" i="13"/>
  <c r="Y28" i="13" s="1"/>
  <c r="U27" i="13"/>
  <c r="U28" i="13" s="1"/>
  <c r="Q27" i="13"/>
  <c r="Q28" i="13" s="1"/>
  <c r="I29" i="16"/>
  <c r="G29" i="16"/>
  <c r="G21" i="16"/>
  <c r="I21" i="16"/>
  <c r="G23" i="16"/>
  <c r="C25" i="16"/>
  <c r="J29" i="16"/>
  <c r="K29" i="16" s="1"/>
  <c r="D27" i="16"/>
  <c r="G25" i="16"/>
  <c r="D23" i="16"/>
  <c r="I27" i="16"/>
  <c r="I25" i="16"/>
  <c r="C29" i="16"/>
  <c r="E29" i="16" s="1"/>
  <c r="J23" i="16"/>
  <c r="C27" i="16"/>
  <c r="C23" i="16"/>
  <c r="E23" i="16" s="1"/>
  <c r="F23" i="16" s="1"/>
  <c r="AD23" i="16" s="1"/>
  <c r="D25" i="16"/>
  <c r="G27" i="16"/>
  <c r="J25" i="16"/>
  <c r="C21" i="16"/>
  <c r="E21" i="16" s="1"/>
  <c r="D21" i="16"/>
  <c r="J27" i="16"/>
  <c r="I23" i="16"/>
  <c r="J21" i="16"/>
  <c r="Y25" i="12"/>
  <c r="Y26" i="12" s="1"/>
  <c r="U25" i="12"/>
  <c r="U26" i="12" s="1"/>
  <c r="Q25" i="12"/>
  <c r="Q26" i="12" s="1"/>
  <c r="AB25" i="12"/>
  <c r="AB26" i="12" s="1"/>
  <c r="X25" i="12"/>
  <c r="X26" i="12" s="1"/>
  <c r="T25" i="12"/>
  <c r="T26" i="12" s="1"/>
  <c r="P25" i="12"/>
  <c r="P26" i="12" s="1"/>
  <c r="AA25" i="12"/>
  <c r="AA26" i="12" s="1"/>
  <c r="W25" i="12"/>
  <c r="W26" i="12" s="1"/>
  <c r="S25" i="12"/>
  <c r="S26" i="12" s="1"/>
  <c r="O25" i="12"/>
  <c r="O26" i="12" s="1"/>
  <c r="V25" i="12"/>
  <c r="V26" i="12" s="1"/>
  <c r="R25" i="12"/>
  <c r="R26" i="12" s="1"/>
  <c r="N25" i="12"/>
  <c r="Z25" i="12"/>
  <c r="Z26" i="12" s="1"/>
  <c r="AD24" i="12"/>
  <c r="AE24" i="12"/>
  <c r="C23" i="8"/>
  <c r="I29" i="8"/>
  <c r="I25" i="8"/>
  <c r="D25" i="8"/>
  <c r="I27" i="8"/>
  <c r="J27" i="8"/>
  <c r="J23" i="8"/>
  <c r="G25" i="8"/>
  <c r="G27" i="8"/>
  <c r="D27" i="8"/>
  <c r="K27" i="8" s="1"/>
  <c r="G21" i="8"/>
  <c r="J25" i="8"/>
  <c r="D21" i="8"/>
  <c r="C27" i="8"/>
  <c r="C29" i="8"/>
  <c r="E29" i="8" s="1"/>
  <c r="C21" i="8"/>
  <c r="I21" i="8"/>
  <c r="J21" i="8"/>
  <c r="I23" i="8"/>
  <c r="G29" i="8"/>
  <c r="J29" i="8"/>
  <c r="K29" i="8" s="1"/>
  <c r="D23" i="8"/>
  <c r="C25" i="8"/>
  <c r="E25" i="8" s="1"/>
  <c r="F25" i="8" s="1"/>
  <c r="AD25" i="8" s="1"/>
  <c r="G23" i="8"/>
  <c r="E21" i="10"/>
  <c r="F21" i="10" s="1"/>
  <c r="AD21" i="10" s="1"/>
  <c r="AE28" i="10"/>
  <c r="AD28" i="10"/>
  <c r="AB21" i="10"/>
  <c r="AB22" i="10" s="1"/>
  <c r="X21" i="10"/>
  <c r="X22" i="10" s="1"/>
  <c r="T21" i="10"/>
  <c r="T22" i="10" s="1"/>
  <c r="P21" i="10"/>
  <c r="P22" i="10" s="1"/>
  <c r="Z21" i="10"/>
  <c r="Z22" i="10" s="1"/>
  <c r="V21" i="10"/>
  <c r="V22" i="10" s="1"/>
  <c r="R21" i="10"/>
  <c r="R22" i="10" s="1"/>
  <c r="N21" i="10"/>
  <c r="Y21" i="10"/>
  <c r="Y22" i="10" s="1"/>
  <c r="Q21" i="10"/>
  <c r="Q22" i="10" s="1"/>
  <c r="W21" i="10"/>
  <c r="W22" i="10" s="1"/>
  <c r="O21" i="10"/>
  <c r="O22" i="10" s="1"/>
  <c r="U21" i="10"/>
  <c r="U22" i="10" s="1"/>
  <c r="S21" i="10"/>
  <c r="S22" i="10" s="1"/>
  <c r="AA21" i="10"/>
  <c r="AA22" i="10" s="1"/>
  <c r="Z23" i="10"/>
  <c r="Z24" i="10" s="1"/>
  <c r="V23" i="10"/>
  <c r="V24" i="10" s="1"/>
  <c r="R23" i="10"/>
  <c r="R24" i="10" s="1"/>
  <c r="N23" i="10"/>
  <c r="AB23" i="10"/>
  <c r="AB24" i="10" s="1"/>
  <c r="X23" i="10"/>
  <c r="X24" i="10" s="1"/>
  <c r="T23" i="10"/>
  <c r="T24" i="10" s="1"/>
  <c r="P23" i="10"/>
  <c r="P24" i="10" s="1"/>
  <c r="AA23" i="10"/>
  <c r="AA24" i="10" s="1"/>
  <c r="S23" i="10"/>
  <c r="S24" i="10" s="1"/>
  <c r="Y23" i="10"/>
  <c r="Y24" i="10" s="1"/>
  <c r="Q23" i="10"/>
  <c r="Q24" i="10" s="1"/>
  <c r="W23" i="10"/>
  <c r="W24" i="10" s="1"/>
  <c r="O23" i="10"/>
  <c r="O24" i="10" s="1"/>
  <c r="U23" i="10"/>
  <c r="U24" i="10" s="1"/>
  <c r="K25" i="10"/>
  <c r="H29" i="10"/>
  <c r="I29" i="14"/>
  <c r="J21" i="14"/>
  <c r="D25" i="14"/>
  <c r="G21" i="14"/>
  <c r="J27" i="14"/>
  <c r="D21" i="14"/>
  <c r="J25" i="14"/>
  <c r="D23" i="14"/>
  <c r="C21" i="14"/>
  <c r="E21" i="14" s="1"/>
  <c r="F21" i="14" s="1"/>
  <c r="G27" i="14"/>
  <c r="C27" i="14"/>
  <c r="G23" i="14"/>
  <c r="J23" i="14"/>
  <c r="C25" i="14"/>
  <c r="E25" i="14" s="1"/>
  <c r="F25" i="14" s="1"/>
  <c r="D27" i="14"/>
  <c r="K27" i="14" s="1"/>
  <c r="I27" i="14"/>
  <c r="I23" i="14"/>
  <c r="C29" i="14"/>
  <c r="E29" i="14" s="1"/>
  <c r="C23" i="14"/>
  <c r="I25" i="14"/>
  <c r="G25" i="14"/>
  <c r="G29" i="14"/>
  <c r="I21" i="14"/>
  <c r="J29" i="14"/>
  <c r="K29" i="14" s="1"/>
  <c r="H23" i="13"/>
  <c r="K21" i="13"/>
  <c r="K27" i="13"/>
  <c r="Z29" i="13"/>
  <c r="V29" i="13"/>
  <c r="R29" i="13"/>
  <c r="N29" i="13"/>
  <c r="Y29" i="13"/>
  <c r="U29" i="13"/>
  <c r="Q29" i="13"/>
  <c r="AB29" i="13"/>
  <c r="X29" i="13"/>
  <c r="T29" i="13"/>
  <c r="P29" i="13"/>
  <c r="AA29" i="13"/>
  <c r="W29" i="13"/>
  <c r="S29" i="13"/>
  <c r="O29" i="13"/>
  <c r="AB27" i="12"/>
  <c r="AB28" i="12" s="1"/>
  <c r="AA27" i="12"/>
  <c r="AA28" i="12" s="1"/>
  <c r="W27" i="12"/>
  <c r="W28" i="12" s="1"/>
  <c r="S27" i="12"/>
  <c r="S28" i="12" s="1"/>
  <c r="O27" i="12"/>
  <c r="O28" i="12" s="1"/>
  <c r="Z27" i="12"/>
  <c r="Z28" i="12" s="1"/>
  <c r="V27" i="12"/>
  <c r="V28" i="12" s="1"/>
  <c r="R27" i="12"/>
  <c r="R28" i="12" s="1"/>
  <c r="N27" i="12"/>
  <c r="Y27" i="12"/>
  <c r="Y28" i="12" s="1"/>
  <c r="U27" i="12"/>
  <c r="U28" i="12" s="1"/>
  <c r="Q27" i="12"/>
  <c r="Q28" i="12" s="1"/>
  <c r="X27" i="12"/>
  <c r="X28" i="12" s="1"/>
  <c r="T27" i="12"/>
  <c r="T28" i="12" s="1"/>
  <c r="P27" i="12"/>
  <c r="P28" i="12" s="1"/>
  <c r="E25" i="12"/>
  <c r="F25" i="12" s="1"/>
  <c r="AD25" i="12" s="1"/>
  <c r="H29" i="12"/>
  <c r="AA23" i="12"/>
  <c r="AA24" i="12" s="1"/>
  <c r="W23" i="12"/>
  <c r="W24" i="12" s="1"/>
  <c r="S23" i="12"/>
  <c r="S24" i="12" s="1"/>
  <c r="O23" i="12"/>
  <c r="O24" i="12" s="1"/>
  <c r="Z23" i="12"/>
  <c r="Z24" i="12" s="1"/>
  <c r="V23" i="12"/>
  <c r="V24" i="12" s="1"/>
  <c r="R23" i="12"/>
  <c r="R24" i="12" s="1"/>
  <c r="N23" i="12"/>
  <c r="Y23" i="12"/>
  <c r="Y24" i="12" s="1"/>
  <c r="U23" i="12"/>
  <c r="U24" i="12" s="1"/>
  <c r="Q23" i="12"/>
  <c r="Q24" i="12" s="1"/>
  <c r="T23" i="12"/>
  <c r="T24" i="12" s="1"/>
  <c r="P23" i="12"/>
  <c r="P24" i="12" s="1"/>
  <c r="AB23" i="12"/>
  <c r="AB24" i="12" s="1"/>
  <c r="X23" i="12"/>
  <c r="X24" i="12" s="1"/>
  <c r="K27" i="12"/>
  <c r="AD29" i="12"/>
  <c r="H23" i="10"/>
  <c r="K27" i="10"/>
  <c r="Z27" i="10"/>
  <c r="Z28" i="10" s="1"/>
  <c r="V27" i="10"/>
  <c r="V28" i="10" s="1"/>
  <c r="R27" i="10"/>
  <c r="R28" i="10" s="1"/>
  <c r="N27" i="10"/>
  <c r="AB27" i="10"/>
  <c r="AB28" i="10" s="1"/>
  <c r="X27" i="10"/>
  <c r="X28" i="10" s="1"/>
  <c r="T27" i="10"/>
  <c r="T28" i="10" s="1"/>
  <c r="P27" i="10"/>
  <c r="P28" i="10" s="1"/>
  <c r="W27" i="10"/>
  <c r="W28" i="10" s="1"/>
  <c r="O27" i="10"/>
  <c r="O28" i="10" s="1"/>
  <c r="U27" i="10"/>
  <c r="U28" i="10" s="1"/>
  <c r="AA27" i="10"/>
  <c r="AA28" i="10" s="1"/>
  <c r="S27" i="10"/>
  <c r="S28" i="10" s="1"/>
  <c r="Y27" i="10"/>
  <c r="Y28" i="10" s="1"/>
  <c r="Q27" i="10"/>
  <c r="Q28" i="10" s="1"/>
  <c r="AE26" i="13"/>
  <c r="AD26" i="13"/>
  <c r="H29" i="13"/>
  <c r="H25" i="13"/>
  <c r="Z25" i="13"/>
  <c r="Z26" i="13" s="1"/>
  <c r="V25" i="13"/>
  <c r="V26" i="13" s="1"/>
  <c r="R25" i="13"/>
  <c r="R26" i="13" s="1"/>
  <c r="N25" i="13"/>
  <c r="Y25" i="13"/>
  <c r="Y26" i="13" s="1"/>
  <c r="U25" i="13"/>
  <c r="U26" i="13" s="1"/>
  <c r="Q25" i="13"/>
  <c r="Q26" i="13" s="1"/>
  <c r="AB25" i="13"/>
  <c r="AB26" i="13" s="1"/>
  <c r="X25" i="13"/>
  <c r="X26" i="13" s="1"/>
  <c r="T25" i="13"/>
  <c r="T26" i="13" s="1"/>
  <c r="P25" i="13"/>
  <c r="P26" i="13" s="1"/>
  <c r="W25" i="13"/>
  <c r="W26" i="13" s="1"/>
  <c r="S25" i="13"/>
  <c r="S26" i="13" s="1"/>
  <c r="O25" i="13"/>
  <c r="O26" i="13" s="1"/>
  <c r="AA25" i="13"/>
  <c r="AA26" i="13" s="1"/>
  <c r="K23" i="13"/>
  <c r="C27" i="11"/>
  <c r="I29" i="11"/>
  <c r="D23" i="11"/>
  <c r="K23" i="11" s="1"/>
  <c r="I27" i="11"/>
  <c r="G23" i="11"/>
  <c r="J25" i="11"/>
  <c r="D25" i="11"/>
  <c r="K25" i="11" s="1"/>
  <c r="G27" i="11"/>
  <c r="J27" i="11"/>
  <c r="C29" i="11"/>
  <c r="E29" i="11" s="1"/>
  <c r="G21" i="11"/>
  <c r="J29" i="11"/>
  <c r="K29" i="11" s="1"/>
  <c r="J21" i="11"/>
  <c r="G25" i="11"/>
  <c r="I21" i="11"/>
  <c r="C21" i="11"/>
  <c r="C23" i="11"/>
  <c r="J23" i="11"/>
  <c r="C25" i="11"/>
  <c r="E25" i="11" s="1"/>
  <c r="F25" i="11" s="1"/>
  <c r="AD25" i="11" s="1"/>
  <c r="D27" i="11"/>
  <c r="K27" i="11" s="1"/>
  <c r="D21" i="11"/>
  <c r="K21" i="11" s="1"/>
  <c r="I25" i="11"/>
  <c r="I23" i="11"/>
  <c r="G29" i="11"/>
  <c r="G21" i="7"/>
  <c r="J25" i="7"/>
  <c r="C29" i="7"/>
  <c r="E29" i="7" s="1"/>
  <c r="C23" i="7"/>
  <c r="I23" i="7"/>
  <c r="C27" i="7"/>
  <c r="J29" i="7"/>
  <c r="K29" i="7" s="1"/>
  <c r="I21" i="7"/>
  <c r="G27" i="7"/>
  <c r="I29" i="7"/>
  <c r="C21" i="7"/>
  <c r="E21" i="7" s="1"/>
  <c r="F21" i="7" s="1"/>
  <c r="AD21" i="7" s="1"/>
  <c r="D21" i="7"/>
  <c r="J27" i="7"/>
  <c r="C25" i="7"/>
  <c r="D25" i="7"/>
  <c r="K25" i="7" s="1"/>
  <c r="I25" i="7"/>
  <c r="G29" i="7"/>
  <c r="J23" i="7"/>
  <c r="D23" i="7"/>
  <c r="K23" i="7" s="1"/>
  <c r="G25" i="7"/>
  <c r="J21" i="7"/>
  <c r="D27" i="7"/>
  <c r="K27" i="7" s="1"/>
  <c r="I27" i="7"/>
  <c r="G23" i="7"/>
  <c r="K21" i="12"/>
  <c r="E21" i="12"/>
  <c r="F21" i="12" s="1"/>
  <c r="AD21" i="12" s="1"/>
  <c r="K23" i="12"/>
  <c r="Y21" i="12"/>
  <c r="Y22" i="12" s="1"/>
  <c r="U21" i="12"/>
  <c r="U22" i="12" s="1"/>
  <c r="Q21" i="12"/>
  <c r="Q22" i="12" s="1"/>
  <c r="AB21" i="12"/>
  <c r="AB22" i="12" s="1"/>
  <c r="X21" i="12"/>
  <c r="X22" i="12" s="1"/>
  <c r="T21" i="12"/>
  <c r="T22" i="12" s="1"/>
  <c r="P21" i="12"/>
  <c r="P22" i="12" s="1"/>
  <c r="AA21" i="12"/>
  <c r="AA22" i="12" s="1"/>
  <c r="W21" i="12"/>
  <c r="W22" i="12" s="1"/>
  <c r="S21" i="12"/>
  <c r="S22" i="12" s="1"/>
  <c r="O21" i="12"/>
  <c r="O22" i="12" s="1"/>
  <c r="R21" i="12"/>
  <c r="R22" i="12" s="1"/>
  <c r="N21" i="12"/>
  <c r="Z21" i="12"/>
  <c r="Z22" i="12" s="1"/>
  <c r="V21" i="12"/>
  <c r="V22" i="12" s="1"/>
  <c r="D25" i="6"/>
  <c r="K25" i="6" s="1"/>
  <c r="G25" i="6"/>
  <c r="J29" i="6"/>
  <c r="K29" i="6" s="1"/>
  <c r="C25" i="6"/>
  <c r="I23" i="6"/>
  <c r="C27" i="6"/>
  <c r="D27" i="6"/>
  <c r="I29" i="6"/>
  <c r="G23" i="6"/>
  <c r="D21" i="6"/>
  <c r="I25" i="6"/>
  <c r="J23" i="6"/>
  <c r="C21" i="6"/>
  <c r="E21" i="6" s="1"/>
  <c r="J25" i="6"/>
  <c r="C29" i="6"/>
  <c r="E29" i="6" s="1"/>
  <c r="F29" i="6" s="1"/>
  <c r="G27" i="6"/>
  <c r="J21" i="6"/>
  <c r="C23" i="6"/>
  <c r="G29" i="6"/>
  <c r="H29" i="6" s="1"/>
  <c r="I21" i="6"/>
  <c r="D23" i="6"/>
  <c r="K23" i="6" s="1"/>
  <c r="G21" i="6"/>
  <c r="I27" i="6"/>
  <c r="J27" i="6"/>
  <c r="J23" i="15"/>
  <c r="D27" i="15"/>
  <c r="C21" i="15"/>
  <c r="I21" i="15"/>
  <c r="C29" i="15"/>
  <c r="E29" i="15" s="1"/>
  <c r="G27" i="15"/>
  <c r="J21" i="15"/>
  <c r="C27" i="15"/>
  <c r="D25" i="15"/>
  <c r="K25" i="15" s="1"/>
  <c r="I27" i="15"/>
  <c r="J25" i="15"/>
  <c r="C25" i="15"/>
  <c r="D21" i="15"/>
  <c r="K21" i="15" s="1"/>
  <c r="I29" i="15"/>
  <c r="G29" i="15"/>
  <c r="G23" i="15"/>
  <c r="J29" i="15"/>
  <c r="K29" i="15" s="1"/>
  <c r="C23" i="15"/>
  <c r="G21" i="15"/>
  <c r="G25" i="15"/>
  <c r="I25" i="15"/>
  <c r="I23" i="15"/>
  <c r="D23" i="15"/>
  <c r="J27" i="15"/>
  <c r="AD23" i="10"/>
  <c r="AB25" i="10"/>
  <c r="AB26" i="10" s="1"/>
  <c r="X25" i="10"/>
  <c r="X26" i="10" s="1"/>
  <c r="T25" i="10"/>
  <c r="T26" i="10" s="1"/>
  <c r="P25" i="10"/>
  <c r="P26" i="10" s="1"/>
  <c r="Z25" i="10"/>
  <c r="Z26" i="10" s="1"/>
  <c r="V25" i="10"/>
  <c r="V26" i="10" s="1"/>
  <c r="R25" i="10"/>
  <c r="R26" i="10" s="1"/>
  <c r="N25" i="10"/>
  <c r="U25" i="10"/>
  <c r="U26" i="10" s="1"/>
  <c r="AA25" i="10"/>
  <c r="AA26" i="10" s="1"/>
  <c r="S25" i="10"/>
  <c r="S26" i="10" s="1"/>
  <c r="Y25" i="10"/>
  <c r="Y26" i="10" s="1"/>
  <c r="Q25" i="10"/>
  <c r="Q26" i="10" s="1"/>
  <c r="W25" i="10"/>
  <c r="W26" i="10" s="1"/>
  <c r="O25" i="10"/>
  <c r="O26" i="10" s="1"/>
  <c r="H27" i="10"/>
  <c r="K23" i="10"/>
  <c r="AD23" i="13"/>
  <c r="H27" i="13"/>
  <c r="H21" i="13"/>
  <c r="K25" i="13"/>
  <c r="G41" i="16"/>
  <c r="AB29" i="12"/>
  <c r="X29" i="12"/>
  <c r="T29" i="12"/>
  <c r="P29" i="12"/>
  <c r="Z29" i="12"/>
  <c r="V29" i="12"/>
  <c r="R29" i="12"/>
  <c r="N29" i="12"/>
  <c r="U29" i="12"/>
  <c r="AA29" i="12"/>
  <c r="S29" i="12"/>
  <c r="Y29" i="12"/>
  <c r="Q29" i="12"/>
  <c r="W29" i="12"/>
  <c r="O29" i="12"/>
  <c r="H21" i="12"/>
  <c r="H23" i="12"/>
  <c r="E27" i="12"/>
  <c r="F27" i="12" s="1"/>
  <c r="AD27" i="12" s="1"/>
  <c r="H25" i="12"/>
  <c r="G41" i="8"/>
  <c r="C50" i="4"/>
  <c r="C52" i="4"/>
  <c r="C26" i="4"/>
  <c r="C54" i="4"/>
  <c r="C6" i="4"/>
  <c r="C4" i="4"/>
  <c r="C105" i="4"/>
  <c r="C28" i="4"/>
  <c r="C56" i="4"/>
  <c r="C122" i="4"/>
  <c r="C12" i="4"/>
  <c r="C15" i="4"/>
  <c r="C118" i="4"/>
  <c r="C32" i="4"/>
  <c r="C10" i="4"/>
  <c r="C107" i="4"/>
  <c r="C116" i="4"/>
  <c r="C8" i="4"/>
  <c r="C100" i="4"/>
  <c r="C114" i="4"/>
  <c r="C34" i="4"/>
  <c r="C96" i="4"/>
  <c r="C120" i="4"/>
  <c r="C111" i="4"/>
  <c r="C92" i="4"/>
  <c r="C19" i="4"/>
  <c r="C109" i="4"/>
  <c r="C21" i="4"/>
  <c r="C103" i="4"/>
  <c r="C94" i="4"/>
  <c r="C23" i="4"/>
  <c r="C17" i="4"/>
  <c r="C98" i="4"/>
  <c r="C30" i="4"/>
  <c r="C48" i="4"/>
  <c r="E27" i="15" l="1"/>
  <c r="E23" i="14"/>
  <c r="F23" i="14" s="1"/>
  <c r="AD23" i="14" s="1"/>
  <c r="K23" i="8"/>
  <c r="E27" i="8"/>
  <c r="F27" i="8" s="1"/>
  <c r="AD27" i="8" s="1"/>
  <c r="E27" i="16"/>
  <c r="F27" i="16" s="1"/>
  <c r="AD27" i="16" s="1"/>
  <c r="AD21" i="14"/>
  <c r="E23" i="9"/>
  <c r="F23" i="9" s="1"/>
  <c r="AD23" i="9" s="1"/>
  <c r="K21" i="14"/>
  <c r="C35" i="4"/>
  <c r="C57" i="4"/>
  <c r="C101" i="4"/>
  <c r="C24" i="4"/>
  <c r="C123" i="4"/>
  <c r="C112" i="4"/>
  <c r="C13" i="4"/>
  <c r="AE28" i="12"/>
  <c r="AD28" i="12"/>
  <c r="Z23" i="15"/>
  <c r="Z24" i="15" s="1"/>
  <c r="V23" i="15"/>
  <c r="V24" i="15" s="1"/>
  <c r="R23" i="15"/>
  <c r="R24" i="15" s="1"/>
  <c r="N23" i="15"/>
  <c r="AB23" i="15"/>
  <c r="AB24" i="15" s="1"/>
  <c r="X23" i="15"/>
  <c r="X24" i="15" s="1"/>
  <c r="T23" i="15"/>
  <c r="T24" i="15" s="1"/>
  <c r="P23" i="15"/>
  <c r="P24" i="15" s="1"/>
  <c r="U23" i="15"/>
  <c r="U24" i="15" s="1"/>
  <c r="AA23" i="15"/>
  <c r="AA24" i="15" s="1"/>
  <c r="S23" i="15"/>
  <c r="S24" i="15" s="1"/>
  <c r="Y23" i="15"/>
  <c r="Y24" i="15" s="1"/>
  <c r="Q23" i="15"/>
  <c r="Q24" i="15" s="1"/>
  <c r="O23" i="15"/>
  <c r="O24" i="15" s="1"/>
  <c r="W23" i="15"/>
  <c r="W24" i="15" s="1"/>
  <c r="E23" i="15"/>
  <c r="F23" i="15" s="1"/>
  <c r="AD23" i="15" s="1"/>
  <c r="AB29" i="15"/>
  <c r="X29" i="15"/>
  <c r="T29" i="15"/>
  <c r="P29" i="15"/>
  <c r="Z29" i="15"/>
  <c r="V29" i="15"/>
  <c r="R29" i="15"/>
  <c r="N29" i="15"/>
  <c r="AA29" i="15"/>
  <c r="S29" i="15"/>
  <c r="Y29" i="15"/>
  <c r="Q29" i="15"/>
  <c r="W29" i="15"/>
  <c r="O29" i="15"/>
  <c r="U29" i="15"/>
  <c r="Z27" i="15"/>
  <c r="Z28" i="15" s="1"/>
  <c r="V27" i="15"/>
  <c r="V28" i="15" s="1"/>
  <c r="R27" i="15"/>
  <c r="R28" i="15" s="1"/>
  <c r="N27" i="15"/>
  <c r="AB27" i="15"/>
  <c r="AB28" i="15" s="1"/>
  <c r="X27" i="15"/>
  <c r="X28" i="15" s="1"/>
  <c r="T27" i="15"/>
  <c r="T28" i="15" s="1"/>
  <c r="P27" i="15"/>
  <c r="P28" i="15" s="1"/>
  <c r="Y27" i="15"/>
  <c r="Y28" i="15" s="1"/>
  <c r="Q27" i="15"/>
  <c r="Q28" i="15" s="1"/>
  <c r="W27" i="15"/>
  <c r="W28" i="15" s="1"/>
  <c r="O27" i="15"/>
  <c r="O28" i="15" s="1"/>
  <c r="U27" i="15"/>
  <c r="U28" i="15" s="1"/>
  <c r="S27" i="15"/>
  <c r="S28" i="15" s="1"/>
  <c r="AA27" i="15"/>
  <c r="AA28" i="15" s="1"/>
  <c r="K27" i="15"/>
  <c r="E23" i="6"/>
  <c r="F23" i="6" s="1"/>
  <c r="AD23" i="6" s="1"/>
  <c r="K21" i="6"/>
  <c r="E27" i="6"/>
  <c r="F27" i="6" s="1"/>
  <c r="AD27" i="6" s="1"/>
  <c r="AC21" i="12"/>
  <c r="AC22" i="12" s="1"/>
  <c r="N22" i="12"/>
  <c r="Z25" i="7"/>
  <c r="Z26" i="7" s="1"/>
  <c r="V25" i="7"/>
  <c r="V26" i="7" s="1"/>
  <c r="R25" i="7"/>
  <c r="R26" i="7" s="1"/>
  <c r="N25" i="7"/>
  <c r="Y25" i="7"/>
  <c r="Y26" i="7" s="1"/>
  <c r="U25" i="7"/>
  <c r="U26" i="7" s="1"/>
  <c r="Q25" i="7"/>
  <c r="Q26" i="7" s="1"/>
  <c r="AB25" i="7"/>
  <c r="AB26" i="7" s="1"/>
  <c r="T25" i="7"/>
  <c r="T26" i="7" s="1"/>
  <c r="W25" i="7"/>
  <c r="W26" i="7" s="1"/>
  <c r="O25" i="7"/>
  <c r="O26" i="7" s="1"/>
  <c r="S25" i="7"/>
  <c r="S26" i="7" s="1"/>
  <c r="P25" i="7"/>
  <c r="P26" i="7" s="1"/>
  <c r="AA25" i="7"/>
  <c r="AA26" i="7" s="1"/>
  <c r="X25" i="7"/>
  <c r="X26" i="7" s="1"/>
  <c r="K21" i="7"/>
  <c r="Z21" i="7"/>
  <c r="Z22" i="7" s="1"/>
  <c r="V21" i="7"/>
  <c r="V22" i="7" s="1"/>
  <c r="R21" i="7"/>
  <c r="R22" i="7" s="1"/>
  <c r="N21" i="7"/>
  <c r="Y21" i="7"/>
  <c r="Y22" i="7" s="1"/>
  <c r="U21" i="7"/>
  <c r="U22" i="7" s="1"/>
  <c r="Q21" i="7"/>
  <c r="Q22" i="7" s="1"/>
  <c r="X21" i="7"/>
  <c r="X22" i="7" s="1"/>
  <c r="P21" i="7"/>
  <c r="P22" i="7" s="1"/>
  <c r="AA21" i="7"/>
  <c r="AA22" i="7" s="1"/>
  <c r="S21" i="7"/>
  <c r="S22" i="7" s="1"/>
  <c r="O21" i="7"/>
  <c r="O22" i="7" s="1"/>
  <c r="AB21" i="7"/>
  <c r="AB22" i="7" s="1"/>
  <c r="W21" i="7"/>
  <c r="W22" i="7" s="1"/>
  <c r="T21" i="7"/>
  <c r="T22" i="7" s="1"/>
  <c r="E23" i="7"/>
  <c r="F23" i="7" s="1"/>
  <c r="AD23" i="7" s="1"/>
  <c r="E21" i="11"/>
  <c r="F21" i="11" s="1"/>
  <c r="AD21" i="11" s="1"/>
  <c r="AB27" i="11"/>
  <c r="AB28" i="11" s="1"/>
  <c r="X27" i="11"/>
  <c r="X28" i="11" s="1"/>
  <c r="T27" i="11"/>
  <c r="T28" i="11" s="1"/>
  <c r="P27" i="11"/>
  <c r="P28" i="11" s="1"/>
  <c r="AA27" i="11"/>
  <c r="AA28" i="11" s="1"/>
  <c r="W27" i="11"/>
  <c r="W28" i="11" s="1"/>
  <c r="S27" i="11"/>
  <c r="S28" i="11" s="1"/>
  <c r="O27" i="11"/>
  <c r="O28" i="11" s="1"/>
  <c r="U27" i="11"/>
  <c r="U28" i="11" s="1"/>
  <c r="Z27" i="11"/>
  <c r="Z28" i="11" s="1"/>
  <c r="R27" i="11"/>
  <c r="R28" i="11" s="1"/>
  <c r="Y27" i="11"/>
  <c r="Y28" i="11" s="1"/>
  <c r="Q27" i="11"/>
  <c r="Q28" i="11" s="1"/>
  <c r="V27" i="11"/>
  <c r="V28" i="11" s="1"/>
  <c r="N27" i="11"/>
  <c r="AC25" i="13"/>
  <c r="AC26" i="13" s="1"/>
  <c r="N26" i="13"/>
  <c r="H25" i="14"/>
  <c r="Y23" i="14"/>
  <c r="Y24" i="14" s="1"/>
  <c r="U23" i="14"/>
  <c r="U24" i="14" s="1"/>
  <c r="Q23" i="14"/>
  <c r="Q24" i="14" s="1"/>
  <c r="AB23" i="14"/>
  <c r="AB24" i="14" s="1"/>
  <c r="X23" i="14"/>
  <c r="X24" i="14" s="1"/>
  <c r="T23" i="14"/>
  <c r="T24" i="14" s="1"/>
  <c r="P23" i="14"/>
  <c r="P24" i="14" s="1"/>
  <c r="Z23" i="14"/>
  <c r="Z24" i="14" s="1"/>
  <c r="R23" i="14"/>
  <c r="R24" i="14" s="1"/>
  <c r="W23" i="14"/>
  <c r="W24" i="14" s="1"/>
  <c r="O23" i="14"/>
  <c r="O24" i="14" s="1"/>
  <c r="V23" i="14"/>
  <c r="V24" i="14" s="1"/>
  <c r="N23" i="14"/>
  <c r="AA23" i="14"/>
  <c r="AA24" i="14" s="1"/>
  <c r="S23" i="14"/>
  <c r="S24" i="14" s="1"/>
  <c r="AD22" i="14"/>
  <c r="AE22" i="14"/>
  <c r="AB29" i="14"/>
  <c r="X29" i="14"/>
  <c r="T29" i="14"/>
  <c r="P29" i="14"/>
  <c r="AA29" i="14"/>
  <c r="W29" i="14"/>
  <c r="S29" i="14"/>
  <c r="O29" i="14"/>
  <c r="Z29" i="14"/>
  <c r="V29" i="14"/>
  <c r="R29" i="14"/>
  <c r="N29" i="14"/>
  <c r="Q29" i="14"/>
  <c r="Y29" i="14"/>
  <c r="U29" i="14"/>
  <c r="E21" i="8"/>
  <c r="F21" i="8" s="1"/>
  <c r="AD21" i="8" s="1"/>
  <c r="H25" i="8"/>
  <c r="K25" i="8"/>
  <c r="K21" i="16"/>
  <c r="K25" i="16"/>
  <c r="F29" i="16"/>
  <c r="AD29" i="16" s="1"/>
  <c r="H23" i="16"/>
  <c r="Z29" i="16"/>
  <c r="V29" i="16"/>
  <c r="R29" i="16"/>
  <c r="N29" i="16"/>
  <c r="AA29" i="16"/>
  <c r="U29" i="16"/>
  <c r="P29" i="16"/>
  <c r="Y29" i="16"/>
  <c r="T29" i="16"/>
  <c r="O29" i="16"/>
  <c r="X29" i="16"/>
  <c r="S29" i="16"/>
  <c r="W29" i="16"/>
  <c r="Q29" i="16"/>
  <c r="AB29" i="16"/>
  <c r="N28" i="13"/>
  <c r="AC27" i="13"/>
  <c r="AC28" i="13" s="1"/>
  <c r="AC21" i="13"/>
  <c r="AC22" i="13" s="1"/>
  <c r="N22" i="13"/>
  <c r="AE24" i="9"/>
  <c r="AD24" i="9"/>
  <c r="H23" i="9"/>
  <c r="H29" i="9"/>
  <c r="AA25" i="9"/>
  <c r="AA26" i="9" s="1"/>
  <c r="W25" i="9"/>
  <c r="W26" i="9" s="1"/>
  <c r="S25" i="9"/>
  <c r="S26" i="9" s="1"/>
  <c r="O25" i="9"/>
  <c r="O26" i="9" s="1"/>
  <c r="Z25" i="9"/>
  <c r="Z26" i="9" s="1"/>
  <c r="V25" i="9"/>
  <c r="V26" i="9" s="1"/>
  <c r="R25" i="9"/>
  <c r="R26" i="9" s="1"/>
  <c r="N25" i="9"/>
  <c r="Y25" i="9"/>
  <c r="Y26" i="9" s="1"/>
  <c r="U25" i="9"/>
  <c r="U26" i="9" s="1"/>
  <c r="Q25" i="9"/>
  <c r="Q26" i="9" s="1"/>
  <c r="P25" i="9"/>
  <c r="P26" i="9" s="1"/>
  <c r="T25" i="9"/>
  <c r="T26" i="9" s="1"/>
  <c r="X25" i="9"/>
  <c r="X26" i="9" s="1"/>
  <c r="AB25" i="9"/>
  <c r="AB26" i="9" s="1"/>
  <c r="AE24" i="10"/>
  <c r="AD24" i="10"/>
  <c r="F29" i="15"/>
  <c r="AD29" i="15" s="1"/>
  <c r="F21" i="6"/>
  <c r="AD21" i="6" s="1"/>
  <c r="H23" i="6"/>
  <c r="AB23" i="6"/>
  <c r="AB24" i="6" s="1"/>
  <c r="X23" i="6"/>
  <c r="X24" i="6" s="1"/>
  <c r="T23" i="6"/>
  <c r="T24" i="6" s="1"/>
  <c r="P23" i="6"/>
  <c r="P24" i="6" s="1"/>
  <c r="AA23" i="6"/>
  <c r="AA24" i="6" s="1"/>
  <c r="W23" i="6"/>
  <c r="W24" i="6" s="1"/>
  <c r="S23" i="6"/>
  <c r="S24" i="6" s="1"/>
  <c r="O23" i="6"/>
  <c r="O24" i="6" s="1"/>
  <c r="Z23" i="6"/>
  <c r="Z24" i="6" s="1"/>
  <c r="V23" i="6"/>
  <c r="V24" i="6" s="1"/>
  <c r="R23" i="6"/>
  <c r="R24" i="6" s="1"/>
  <c r="N23" i="6"/>
  <c r="Y23" i="6"/>
  <c r="Y24" i="6" s="1"/>
  <c r="U23" i="6"/>
  <c r="U24" i="6" s="1"/>
  <c r="Q23" i="6"/>
  <c r="Q24" i="6" s="1"/>
  <c r="Y27" i="7"/>
  <c r="Y28" i="7" s="1"/>
  <c r="U27" i="7"/>
  <c r="U28" i="7" s="1"/>
  <c r="Q27" i="7"/>
  <c r="Q28" i="7" s="1"/>
  <c r="AB27" i="7"/>
  <c r="AB28" i="7" s="1"/>
  <c r="X27" i="7"/>
  <c r="X28" i="7" s="1"/>
  <c r="T27" i="7"/>
  <c r="T28" i="7" s="1"/>
  <c r="P27" i="7"/>
  <c r="P28" i="7" s="1"/>
  <c r="AA27" i="7"/>
  <c r="AA28" i="7" s="1"/>
  <c r="W27" i="7"/>
  <c r="W28" i="7" s="1"/>
  <c r="S27" i="7"/>
  <c r="S28" i="7" s="1"/>
  <c r="O27" i="7"/>
  <c r="O28" i="7" s="1"/>
  <c r="V27" i="7"/>
  <c r="V28" i="7" s="1"/>
  <c r="Z27" i="7"/>
  <c r="Z28" i="7" s="1"/>
  <c r="R27" i="7"/>
  <c r="R28" i="7" s="1"/>
  <c r="N27" i="7"/>
  <c r="AE22" i="7"/>
  <c r="AD22" i="7"/>
  <c r="F29" i="7"/>
  <c r="AD29" i="7" s="1"/>
  <c r="AB23" i="11"/>
  <c r="AB24" i="11" s="1"/>
  <c r="X23" i="11"/>
  <c r="X24" i="11" s="1"/>
  <c r="T23" i="11"/>
  <c r="T24" i="11" s="1"/>
  <c r="P23" i="11"/>
  <c r="P24" i="11" s="1"/>
  <c r="W23" i="11"/>
  <c r="W24" i="11" s="1"/>
  <c r="R23" i="11"/>
  <c r="R24" i="11" s="1"/>
  <c r="AA23" i="11"/>
  <c r="AA24" i="11" s="1"/>
  <c r="V23" i="11"/>
  <c r="V24" i="11" s="1"/>
  <c r="Q23" i="11"/>
  <c r="Q24" i="11" s="1"/>
  <c r="Z23" i="11"/>
  <c r="Z24" i="11" s="1"/>
  <c r="U23" i="11"/>
  <c r="U24" i="11" s="1"/>
  <c r="O23" i="11"/>
  <c r="O24" i="11" s="1"/>
  <c r="N23" i="11"/>
  <c r="Y23" i="11"/>
  <c r="Y24" i="11" s="1"/>
  <c r="S23" i="11"/>
  <c r="S24" i="11" s="1"/>
  <c r="AE26" i="11"/>
  <c r="AD26" i="11"/>
  <c r="Z21" i="11"/>
  <c r="Z22" i="11" s="1"/>
  <c r="V21" i="11"/>
  <c r="V22" i="11" s="1"/>
  <c r="R21" i="11"/>
  <c r="R22" i="11" s="1"/>
  <c r="N21" i="11"/>
  <c r="AA21" i="11"/>
  <c r="AA22" i="11" s="1"/>
  <c r="U21" i="11"/>
  <c r="U22" i="11" s="1"/>
  <c r="P21" i="11"/>
  <c r="P22" i="11" s="1"/>
  <c r="Y21" i="11"/>
  <c r="Y22" i="11" s="1"/>
  <c r="T21" i="11"/>
  <c r="T22" i="11" s="1"/>
  <c r="O21" i="11"/>
  <c r="O22" i="11" s="1"/>
  <c r="X21" i="11"/>
  <c r="X22" i="11" s="1"/>
  <c r="S21" i="11"/>
  <c r="S22" i="11" s="1"/>
  <c r="Q21" i="11"/>
  <c r="Q22" i="11" s="1"/>
  <c r="AB21" i="11"/>
  <c r="AB22" i="11" s="1"/>
  <c r="W21" i="11"/>
  <c r="W22" i="11" s="1"/>
  <c r="H21" i="11"/>
  <c r="AB25" i="14"/>
  <c r="AB26" i="14" s="1"/>
  <c r="X25" i="14"/>
  <c r="X26" i="14" s="1"/>
  <c r="T25" i="14"/>
  <c r="T26" i="14" s="1"/>
  <c r="P25" i="14"/>
  <c r="P26" i="14" s="1"/>
  <c r="AA25" i="14"/>
  <c r="AA26" i="14" s="1"/>
  <c r="W25" i="14"/>
  <c r="W26" i="14" s="1"/>
  <c r="S25" i="14"/>
  <c r="S26" i="14" s="1"/>
  <c r="O25" i="14"/>
  <c r="O26" i="14" s="1"/>
  <c r="Z25" i="14"/>
  <c r="Z26" i="14" s="1"/>
  <c r="V25" i="14"/>
  <c r="V26" i="14" s="1"/>
  <c r="R25" i="14"/>
  <c r="R26" i="14" s="1"/>
  <c r="N25" i="14"/>
  <c r="Y25" i="14"/>
  <c r="Y26" i="14" s="1"/>
  <c r="U25" i="14"/>
  <c r="U26" i="14" s="1"/>
  <c r="Q25" i="14"/>
  <c r="Q26" i="14" s="1"/>
  <c r="Z27" i="14"/>
  <c r="Z28" i="14" s="1"/>
  <c r="V27" i="14"/>
  <c r="V28" i="14" s="1"/>
  <c r="R27" i="14"/>
  <c r="R28" i="14" s="1"/>
  <c r="N27" i="14"/>
  <c r="Y27" i="14"/>
  <c r="Y28" i="14" s="1"/>
  <c r="U27" i="14"/>
  <c r="U28" i="14" s="1"/>
  <c r="Q27" i="14"/>
  <c r="Q28" i="14" s="1"/>
  <c r="AB27" i="14"/>
  <c r="AB28" i="14" s="1"/>
  <c r="X27" i="14"/>
  <c r="X28" i="14" s="1"/>
  <c r="T27" i="14"/>
  <c r="T28" i="14" s="1"/>
  <c r="P27" i="14"/>
  <c r="P28" i="14" s="1"/>
  <c r="O27" i="14"/>
  <c r="O28" i="14" s="1"/>
  <c r="AA27" i="14"/>
  <c r="AA28" i="14" s="1"/>
  <c r="W27" i="14"/>
  <c r="W28" i="14" s="1"/>
  <c r="S27" i="14"/>
  <c r="S28" i="14" s="1"/>
  <c r="H23" i="14"/>
  <c r="K23" i="14"/>
  <c r="H21" i="14"/>
  <c r="N22" i="10"/>
  <c r="AC21" i="10"/>
  <c r="AC22" i="10" s="1"/>
  <c r="AE26" i="8"/>
  <c r="AD26" i="8"/>
  <c r="AA23" i="8"/>
  <c r="AA24" i="8" s="1"/>
  <c r="W23" i="8"/>
  <c r="W24" i="8" s="1"/>
  <c r="S23" i="8"/>
  <c r="S24" i="8" s="1"/>
  <c r="O23" i="8"/>
  <c r="O24" i="8" s="1"/>
  <c r="Z23" i="8"/>
  <c r="Z24" i="8" s="1"/>
  <c r="V23" i="8"/>
  <c r="V24" i="8" s="1"/>
  <c r="R23" i="8"/>
  <c r="R24" i="8" s="1"/>
  <c r="N23" i="8"/>
  <c r="Y23" i="8"/>
  <c r="Y24" i="8" s="1"/>
  <c r="U23" i="8"/>
  <c r="U24" i="8" s="1"/>
  <c r="Q23" i="8"/>
  <c r="Q24" i="8" s="1"/>
  <c r="T23" i="8"/>
  <c r="T24" i="8" s="1"/>
  <c r="X23" i="8"/>
  <c r="X24" i="8" s="1"/>
  <c r="AB23" i="8"/>
  <c r="AB24" i="8" s="1"/>
  <c r="P23" i="8"/>
  <c r="P24" i="8" s="1"/>
  <c r="F29" i="8"/>
  <c r="AD29" i="8" s="1"/>
  <c r="H21" i="8"/>
  <c r="Y25" i="8"/>
  <c r="Y26" i="8" s="1"/>
  <c r="U25" i="8"/>
  <c r="U26" i="8" s="1"/>
  <c r="Q25" i="8"/>
  <c r="Q26" i="8" s="1"/>
  <c r="AB25" i="8"/>
  <c r="AB26" i="8" s="1"/>
  <c r="X25" i="8"/>
  <c r="X26" i="8" s="1"/>
  <c r="T25" i="8"/>
  <c r="T26" i="8" s="1"/>
  <c r="P25" i="8"/>
  <c r="P26" i="8" s="1"/>
  <c r="AA25" i="8"/>
  <c r="AA26" i="8" s="1"/>
  <c r="W25" i="8"/>
  <c r="W26" i="8" s="1"/>
  <c r="S25" i="8"/>
  <c r="S26" i="8" s="1"/>
  <c r="O25" i="8"/>
  <c r="O26" i="8" s="1"/>
  <c r="V25" i="8"/>
  <c r="V26" i="8" s="1"/>
  <c r="Z25" i="8"/>
  <c r="Z26" i="8" s="1"/>
  <c r="N25" i="8"/>
  <c r="R25" i="8"/>
  <c r="R26" i="8" s="1"/>
  <c r="F21" i="16"/>
  <c r="AD21" i="16" s="1"/>
  <c r="AD24" i="16"/>
  <c r="AE24" i="16"/>
  <c r="AA25" i="16"/>
  <c r="AA26" i="16" s="1"/>
  <c r="W25" i="16"/>
  <c r="W26" i="16" s="1"/>
  <c r="S25" i="16"/>
  <c r="S26" i="16" s="1"/>
  <c r="O25" i="16"/>
  <c r="O26" i="16" s="1"/>
  <c r="Y25" i="16"/>
  <c r="Y26" i="16" s="1"/>
  <c r="T25" i="16"/>
  <c r="T26" i="16" s="1"/>
  <c r="N25" i="16"/>
  <c r="X25" i="16"/>
  <c r="X26" i="16" s="1"/>
  <c r="R25" i="16"/>
  <c r="R26" i="16" s="1"/>
  <c r="AB25" i="16"/>
  <c r="AB26" i="16" s="1"/>
  <c r="V25" i="16"/>
  <c r="V26" i="16" s="1"/>
  <c r="Q25" i="16"/>
  <c r="Q26" i="16" s="1"/>
  <c r="Z25" i="16"/>
  <c r="Z26" i="16" s="1"/>
  <c r="U25" i="16"/>
  <c r="U26" i="16" s="1"/>
  <c r="P25" i="16"/>
  <c r="P26" i="16" s="1"/>
  <c r="K27" i="16"/>
  <c r="Y21" i="16"/>
  <c r="Y22" i="16" s="1"/>
  <c r="U21" i="16"/>
  <c r="U22" i="16" s="1"/>
  <c r="Q21" i="16"/>
  <c r="Q22" i="16" s="1"/>
  <c r="AB21" i="16"/>
  <c r="AB22" i="16" s="1"/>
  <c r="X21" i="16"/>
  <c r="X22" i="16" s="1"/>
  <c r="T21" i="16"/>
  <c r="T22" i="16" s="1"/>
  <c r="P21" i="16"/>
  <c r="P22" i="16" s="1"/>
  <c r="AA21" i="16"/>
  <c r="AA22" i="16" s="1"/>
  <c r="W21" i="16"/>
  <c r="W22" i="16" s="1"/>
  <c r="S21" i="16"/>
  <c r="S22" i="16" s="1"/>
  <c r="O21" i="16"/>
  <c r="O22" i="16" s="1"/>
  <c r="R21" i="16"/>
  <c r="R22" i="16" s="1"/>
  <c r="N21" i="16"/>
  <c r="Z21" i="16"/>
  <c r="Z22" i="16" s="1"/>
  <c r="V21" i="16"/>
  <c r="V22" i="16" s="1"/>
  <c r="AA29" i="9"/>
  <c r="W29" i="9"/>
  <c r="S29" i="9"/>
  <c r="O29" i="9"/>
  <c r="Z29" i="9"/>
  <c r="V29" i="9"/>
  <c r="R29" i="9"/>
  <c r="N29" i="9"/>
  <c r="Y29" i="9"/>
  <c r="U29" i="9"/>
  <c r="Q29" i="9"/>
  <c r="T29" i="9"/>
  <c r="X29" i="9"/>
  <c r="AB29" i="9"/>
  <c r="P29" i="9"/>
  <c r="Y27" i="9"/>
  <c r="Y28" i="9" s="1"/>
  <c r="U27" i="9"/>
  <c r="U28" i="9" s="1"/>
  <c r="Q27" i="9"/>
  <c r="Q28" i="9" s="1"/>
  <c r="AB27" i="9"/>
  <c r="AB28" i="9" s="1"/>
  <c r="X27" i="9"/>
  <c r="X28" i="9" s="1"/>
  <c r="T27" i="9"/>
  <c r="T28" i="9" s="1"/>
  <c r="P27" i="9"/>
  <c r="P28" i="9" s="1"/>
  <c r="AA27" i="9"/>
  <c r="AA28" i="9" s="1"/>
  <c r="W27" i="9"/>
  <c r="W28" i="9" s="1"/>
  <c r="S27" i="9"/>
  <c r="S28" i="9" s="1"/>
  <c r="O27" i="9"/>
  <c r="O28" i="9" s="1"/>
  <c r="R27" i="9"/>
  <c r="R28" i="9" s="1"/>
  <c r="V27" i="9"/>
  <c r="V28" i="9" s="1"/>
  <c r="Z27" i="9"/>
  <c r="Z28" i="9" s="1"/>
  <c r="N27" i="9"/>
  <c r="AA21" i="9"/>
  <c r="AA22" i="9" s="1"/>
  <c r="W21" i="9"/>
  <c r="W22" i="9" s="1"/>
  <c r="S21" i="9"/>
  <c r="S22" i="9" s="1"/>
  <c r="O21" i="9"/>
  <c r="O22" i="9" s="1"/>
  <c r="Z21" i="9"/>
  <c r="Z22" i="9" s="1"/>
  <c r="V21" i="9"/>
  <c r="V22" i="9" s="1"/>
  <c r="R21" i="9"/>
  <c r="R22" i="9" s="1"/>
  <c r="N21" i="9"/>
  <c r="Y21" i="9"/>
  <c r="Y22" i="9" s="1"/>
  <c r="U21" i="9"/>
  <c r="U22" i="9" s="1"/>
  <c r="Q21" i="9"/>
  <c r="Q22" i="9" s="1"/>
  <c r="AB21" i="9"/>
  <c r="AB22" i="9" s="1"/>
  <c r="P21" i="9"/>
  <c r="P22" i="9" s="1"/>
  <c r="T21" i="9"/>
  <c r="T22" i="9" s="1"/>
  <c r="X21" i="9"/>
  <c r="X22" i="9" s="1"/>
  <c r="AB25" i="15"/>
  <c r="AB26" i="15" s="1"/>
  <c r="X25" i="15"/>
  <c r="X26" i="15" s="1"/>
  <c r="T25" i="15"/>
  <c r="T26" i="15" s="1"/>
  <c r="P25" i="15"/>
  <c r="P26" i="15" s="1"/>
  <c r="Z25" i="15"/>
  <c r="Z26" i="15" s="1"/>
  <c r="V25" i="15"/>
  <c r="V26" i="15" s="1"/>
  <c r="R25" i="15"/>
  <c r="R26" i="15" s="1"/>
  <c r="N25" i="15"/>
  <c r="W25" i="15"/>
  <c r="W26" i="15" s="1"/>
  <c r="O25" i="15"/>
  <c r="O26" i="15" s="1"/>
  <c r="U25" i="15"/>
  <c r="U26" i="15" s="1"/>
  <c r="AA25" i="15"/>
  <c r="AA26" i="15" s="1"/>
  <c r="S25" i="15"/>
  <c r="S26" i="15" s="1"/>
  <c r="Y25" i="15"/>
  <c r="Y26" i="15" s="1"/>
  <c r="Q25" i="15"/>
  <c r="Q26" i="15" s="1"/>
  <c r="H25" i="15"/>
  <c r="H23" i="15"/>
  <c r="E25" i="15"/>
  <c r="F25" i="15" s="1"/>
  <c r="AD25" i="15" s="1"/>
  <c r="F27" i="15"/>
  <c r="AD27" i="15" s="1"/>
  <c r="AB21" i="15"/>
  <c r="AB22" i="15" s="1"/>
  <c r="X21" i="15"/>
  <c r="X22" i="15" s="1"/>
  <c r="T21" i="15"/>
  <c r="T22" i="15" s="1"/>
  <c r="P21" i="15"/>
  <c r="P22" i="15" s="1"/>
  <c r="Z21" i="15"/>
  <c r="Z22" i="15" s="1"/>
  <c r="V21" i="15"/>
  <c r="V22" i="15" s="1"/>
  <c r="R21" i="15"/>
  <c r="R22" i="15" s="1"/>
  <c r="N21" i="15"/>
  <c r="AA21" i="15"/>
  <c r="AA22" i="15" s="1"/>
  <c r="S21" i="15"/>
  <c r="S22" i="15" s="1"/>
  <c r="Y21" i="15"/>
  <c r="Y22" i="15" s="1"/>
  <c r="Q21" i="15"/>
  <c r="Q22" i="15" s="1"/>
  <c r="W21" i="15"/>
  <c r="W22" i="15" s="1"/>
  <c r="O21" i="15"/>
  <c r="O22" i="15" s="1"/>
  <c r="U21" i="15"/>
  <c r="U22" i="15" s="1"/>
  <c r="Z21" i="6"/>
  <c r="Z22" i="6" s="1"/>
  <c r="V21" i="6"/>
  <c r="V22" i="6" s="1"/>
  <c r="R21" i="6"/>
  <c r="R22" i="6" s="1"/>
  <c r="N21" i="6"/>
  <c r="Y21" i="6"/>
  <c r="Y22" i="6" s="1"/>
  <c r="U21" i="6"/>
  <c r="U22" i="6" s="1"/>
  <c r="Q21" i="6"/>
  <c r="Q22" i="6" s="1"/>
  <c r="AB21" i="6"/>
  <c r="AB22" i="6" s="1"/>
  <c r="X21" i="6"/>
  <c r="X22" i="6" s="1"/>
  <c r="T21" i="6"/>
  <c r="T22" i="6" s="1"/>
  <c r="P21" i="6"/>
  <c r="P22" i="6" s="1"/>
  <c r="AA21" i="6"/>
  <c r="AA22" i="6" s="1"/>
  <c r="W21" i="6"/>
  <c r="W22" i="6" s="1"/>
  <c r="S21" i="6"/>
  <c r="S22" i="6" s="1"/>
  <c r="O21" i="6"/>
  <c r="O22" i="6" s="1"/>
  <c r="H27" i="6"/>
  <c r="Z29" i="6"/>
  <c r="V29" i="6"/>
  <c r="R29" i="6"/>
  <c r="N29" i="6"/>
  <c r="Y29" i="6"/>
  <c r="U29" i="6"/>
  <c r="Q29" i="6"/>
  <c r="AB29" i="6"/>
  <c r="X29" i="6"/>
  <c r="T29" i="6"/>
  <c r="P29" i="6"/>
  <c r="AA29" i="6"/>
  <c r="W29" i="6"/>
  <c r="S29" i="6"/>
  <c r="O29" i="6"/>
  <c r="E25" i="6"/>
  <c r="F25" i="6" s="1"/>
  <c r="AD25" i="6" s="1"/>
  <c r="AE22" i="12"/>
  <c r="AD22" i="12"/>
  <c r="E25" i="7"/>
  <c r="F25" i="7" s="1"/>
  <c r="AD25" i="7" s="1"/>
  <c r="AA29" i="7"/>
  <c r="W29" i="7"/>
  <c r="S29" i="7"/>
  <c r="O29" i="7"/>
  <c r="Z29" i="7"/>
  <c r="V29" i="7"/>
  <c r="R29" i="7"/>
  <c r="N29" i="7"/>
  <c r="Y29" i="7"/>
  <c r="U29" i="7"/>
  <c r="Q29" i="7"/>
  <c r="X29" i="7"/>
  <c r="AB29" i="7"/>
  <c r="T29" i="7"/>
  <c r="P29" i="7"/>
  <c r="E27" i="7"/>
  <c r="F27" i="7" s="1"/>
  <c r="AD27" i="7" s="1"/>
  <c r="Z25" i="11"/>
  <c r="Z26" i="11" s="1"/>
  <c r="V25" i="11"/>
  <c r="V26" i="11" s="1"/>
  <c r="R25" i="11"/>
  <c r="R26" i="11" s="1"/>
  <c r="N25" i="11"/>
  <c r="Y25" i="11"/>
  <c r="Y26" i="11" s="1"/>
  <c r="U25" i="11"/>
  <c r="U26" i="11" s="1"/>
  <c r="Q25" i="11"/>
  <c r="Q26" i="11" s="1"/>
  <c r="AA25" i="11"/>
  <c r="AA26" i="11" s="1"/>
  <c r="S25" i="11"/>
  <c r="S26" i="11" s="1"/>
  <c r="X25" i="11"/>
  <c r="X26" i="11" s="1"/>
  <c r="P25" i="11"/>
  <c r="P26" i="11" s="1"/>
  <c r="W25" i="11"/>
  <c r="W26" i="11" s="1"/>
  <c r="O25" i="11"/>
  <c r="O26" i="11" s="1"/>
  <c r="AB25" i="11"/>
  <c r="AB26" i="11" s="1"/>
  <c r="T25" i="11"/>
  <c r="T26" i="11" s="1"/>
  <c r="H25" i="11"/>
  <c r="F29" i="11"/>
  <c r="AD29" i="11" s="1"/>
  <c r="Z29" i="11"/>
  <c r="V29" i="11"/>
  <c r="R29" i="11"/>
  <c r="N29" i="11"/>
  <c r="Y29" i="11"/>
  <c r="U29" i="11"/>
  <c r="Q29" i="11"/>
  <c r="W29" i="11"/>
  <c r="O29" i="11"/>
  <c r="AB29" i="11"/>
  <c r="T29" i="11"/>
  <c r="AA29" i="11"/>
  <c r="S29" i="11"/>
  <c r="P29" i="11"/>
  <c r="X29" i="11"/>
  <c r="N24" i="12"/>
  <c r="AC23" i="12"/>
  <c r="AC24" i="12" s="1"/>
  <c r="N28" i="12"/>
  <c r="AC27" i="12"/>
  <c r="AC28" i="12" s="1"/>
  <c r="AC29" i="13"/>
  <c r="AA21" i="14"/>
  <c r="AA22" i="14" s="1"/>
  <c r="W21" i="14"/>
  <c r="W22" i="14" s="1"/>
  <c r="S21" i="14"/>
  <c r="S22" i="14" s="1"/>
  <c r="O21" i="14"/>
  <c r="O22" i="14" s="1"/>
  <c r="Z21" i="14"/>
  <c r="Z22" i="14" s="1"/>
  <c r="V21" i="14"/>
  <c r="V22" i="14" s="1"/>
  <c r="R21" i="14"/>
  <c r="R22" i="14" s="1"/>
  <c r="N21" i="14"/>
  <c r="X21" i="14"/>
  <c r="X22" i="14" s="1"/>
  <c r="P21" i="14"/>
  <c r="P22" i="14" s="1"/>
  <c r="U21" i="14"/>
  <c r="U22" i="14" s="1"/>
  <c r="AB21" i="14"/>
  <c r="AB22" i="14" s="1"/>
  <c r="T21" i="14"/>
  <c r="T22" i="14" s="1"/>
  <c r="Y21" i="14"/>
  <c r="Y22" i="14" s="1"/>
  <c r="Q21" i="14"/>
  <c r="Q22" i="14" s="1"/>
  <c r="AE24" i="14"/>
  <c r="AD24" i="14"/>
  <c r="E27" i="14"/>
  <c r="F27" i="14" s="1"/>
  <c r="AD27" i="14" s="1"/>
  <c r="K25" i="14"/>
  <c r="N24" i="10"/>
  <c r="AC23" i="10"/>
  <c r="AC24" i="10" s="1"/>
  <c r="AD28" i="8"/>
  <c r="AE28" i="8"/>
  <c r="Y29" i="8"/>
  <c r="U29" i="8"/>
  <c r="Q29" i="8"/>
  <c r="AB29" i="8"/>
  <c r="X29" i="8"/>
  <c r="T29" i="8"/>
  <c r="P29" i="8"/>
  <c r="AA29" i="8"/>
  <c r="W29" i="8"/>
  <c r="S29" i="8"/>
  <c r="O29" i="8"/>
  <c r="Z29" i="8"/>
  <c r="N29" i="8"/>
  <c r="R29" i="8"/>
  <c r="V29" i="8"/>
  <c r="AA23" i="16"/>
  <c r="AA24" i="16" s="1"/>
  <c r="W23" i="16"/>
  <c r="W24" i="16" s="1"/>
  <c r="S23" i="16"/>
  <c r="S24" i="16" s="1"/>
  <c r="O23" i="16"/>
  <c r="O24" i="16" s="1"/>
  <c r="Z23" i="16"/>
  <c r="Z24" i="16" s="1"/>
  <c r="V23" i="16"/>
  <c r="V24" i="16" s="1"/>
  <c r="R23" i="16"/>
  <c r="R24" i="16" s="1"/>
  <c r="N23" i="16"/>
  <c r="Y23" i="16"/>
  <c r="Y24" i="16" s="1"/>
  <c r="U23" i="16"/>
  <c r="U24" i="16" s="1"/>
  <c r="Q23" i="16"/>
  <c r="Q24" i="16" s="1"/>
  <c r="T23" i="16"/>
  <c r="T24" i="16" s="1"/>
  <c r="P23" i="16"/>
  <c r="P24" i="16" s="1"/>
  <c r="AB23" i="16"/>
  <c r="AB24" i="16" s="1"/>
  <c r="X23" i="16"/>
  <c r="X24" i="16" s="1"/>
  <c r="AD28" i="16"/>
  <c r="AE28" i="16"/>
  <c r="AA27" i="16"/>
  <c r="AA28" i="16" s="1"/>
  <c r="W27" i="16"/>
  <c r="W28" i="16" s="1"/>
  <c r="S27" i="16"/>
  <c r="S28" i="16" s="1"/>
  <c r="O27" i="16"/>
  <c r="O28" i="16" s="1"/>
  <c r="Z27" i="16"/>
  <c r="Z28" i="16" s="1"/>
  <c r="V27" i="16"/>
  <c r="V28" i="16" s="1"/>
  <c r="R27" i="16"/>
  <c r="R28" i="16" s="1"/>
  <c r="N27" i="16"/>
  <c r="Y27" i="16"/>
  <c r="Y28" i="16" s="1"/>
  <c r="U27" i="16"/>
  <c r="U28" i="16" s="1"/>
  <c r="Q27" i="16"/>
  <c r="Q28" i="16" s="1"/>
  <c r="P27" i="16"/>
  <c r="P28" i="16" s="1"/>
  <c r="AB27" i="16"/>
  <c r="AB28" i="16" s="1"/>
  <c r="X27" i="16"/>
  <c r="X28" i="16" s="1"/>
  <c r="T27" i="16"/>
  <c r="T28" i="16" s="1"/>
  <c r="H21" i="16"/>
  <c r="Y23" i="9"/>
  <c r="Y24" i="9" s="1"/>
  <c r="U23" i="9"/>
  <c r="U24" i="9" s="1"/>
  <c r="Q23" i="9"/>
  <c r="Q24" i="9" s="1"/>
  <c r="AB23" i="9"/>
  <c r="AB24" i="9" s="1"/>
  <c r="X23" i="9"/>
  <c r="X24" i="9" s="1"/>
  <c r="T23" i="9"/>
  <c r="T24" i="9" s="1"/>
  <c r="P23" i="9"/>
  <c r="P24" i="9" s="1"/>
  <c r="AA23" i="9"/>
  <c r="AA24" i="9" s="1"/>
  <c r="W23" i="9"/>
  <c r="W24" i="9" s="1"/>
  <c r="S23" i="9"/>
  <c r="S24" i="9" s="1"/>
  <c r="O23" i="9"/>
  <c r="O24" i="9" s="1"/>
  <c r="N23" i="9"/>
  <c r="R23" i="9"/>
  <c r="R24" i="9" s="1"/>
  <c r="Z23" i="9"/>
  <c r="Z24" i="9" s="1"/>
  <c r="V23" i="9"/>
  <c r="V24" i="9" s="1"/>
  <c r="AE26" i="10"/>
  <c r="AD26" i="10"/>
  <c r="AC25" i="10"/>
  <c r="AC26" i="10" s="1"/>
  <c r="N26" i="10"/>
  <c r="H27" i="12"/>
  <c r="AC29" i="12"/>
  <c r="AE24" i="13"/>
  <c r="AD24" i="13"/>
  <c r="K23" i="15"/>
  <c r="H29" i="15"/>
  <c r="E21" i="15"/>
  <c r="F21" i="15" s="1"/>
  <c r="AD21" i="15" s="1"/>
  <c r="AB27" i="6"/>
  <c r="AB28" i="6" s="1"/>
  <c r="X27" i="6"/>
  <c r="X28" i="6" s="1"/>
  <c r="T27" i="6"/>
  <c r="T28" i="6" s="1"/>
  <c r="P27" i="6"/>
  <c r="P28" i="6" s="1"/>
  <c r="AA27" i="6"/>
  <c r="AA28" i="6" s="1"/>
  <c r="W27" i="6"/>
  <c r="W28" i="6" s="1"/>
  <c r="S27" i="6"/>
  <c r="S28" i="6" s="1"/>
  <c r="O27" i="6"/>
  <c r="O28" i="6" s="1"/>
  <c r="Z27" i="6"/>
  <c r="Z28" i="6" s="1"/>
  <c r="V27" i="6"/>
  <c r="V28" i="6" s="1"/>
  <c r="R27" i="6"/>
  <c r="R28" i="6" s="1"/>
  <c r="N27" i="6"/>
  <c r="Y27" i="6"/>
  <c r="Y28" i="6" s="1"/>
  <c r="U27" i="6"/>
  <c r="U28" i="6" s="1"/>
  <c r="Q27" i="6"/>
  <c r="Q28" i="6" s="1"/>
  <c r="AD29" i="6"/>
  <c r="Z25" i="6"/>
  <c r="Z26" i="6" s="1"/>
  <c r="V25" i="6"/>
  <c r="V26" i="6" s="1"/>
  <c r="R25" i="6"/>
  <c r="R26" i="6" s="1"/>
  <c r="N25" i="6"/>
  <c r="Y25" i="6"/>
  <c r="Y26" i="6" s="1"/>
  <c r="U25" i="6"/>
  <c r="U26" i="6" s="1"/>
  <c r="Q25" i="6"/>
  <c r="Q26" i="6" s="1"/>
  <c r="AB25" i="6"/>
  <c r="AB26" i="6" s="1"/>
  <c r="X25" i="6"/>
  <c r="X26" i="6" s="1"/>
  <c r="T25" i="6"/>
  <c r="T26" i="6" s="1"/>
  <c r="P25" i="6"/>
  <c r="P26" i="6" s="1"/>
  <c r="AA25" i="6"/>
  <c r="AA26" i="6" s="1"/>
  <c r="W25" i="6"/>
  <c r="W26" i="6" s="1"/>
  <c r="S25" i="6"/>
  <c r="S26" i="6" s="1"/>
  <c r="O25" i="6"/>
  <c r="O26" i="6" s="1"/>
  <c r="K27" i="6"/>
  <c r="H29" i="7"/>
  <c r="H27" i="7"/>
  <c r="AB23" i="7"/>
  <c r="AB24" i="7" s="1"/>
  <c r="X23" i="7"/>
  <c r="X24" i="7" s="1"/>
  <c r="T23" i="7"/>
  <c r="T24" i="7" s="1"/>
  <c r="P23" i="7"/>
  <c r="P24" i="7" s="1"/>
  <c r="AA23" i="7"/>
  <c r="AA24" i="7" s="1"/>
  <c r="W23" i="7"/>
  <c r="W24" i="7" s="1"/>
  <c r="S23" i="7"/>
  <c r="S24" i="7" s="1"/>
  <c r="O23" i="7"/>
  <c r="O24" i="7" s="1"/>
  <c r="Z23" i="7"/>
  <c r="Z24" i="7" s="1"/>
  <c r="R23" i="7"/>
  <c r="R24" i="7" s="1"/>
  <c r="U23" i="7"/>
  <c r="U24" i="7" s="1"/>
  <c r="Q23" i="7"/>
  <c r="Q24" i="7" s="1"/>
  <c r="N23" i="7"/>
  <c r="Y23" i="7"/>
  <c r="Y24" i="7" s="1"/>
  <c r="V23" i="7"/>
  <c r="V24" i="7" s="1"/>
  <c r="H21" i="7"/>
  <c r="E23" i="11"/>
  <c r="F23" i="11" s="1"/>
  <c r="AD23" i="11" s="1"/>
  <c r="H23" i="11"/>
  <c r="E27" i="11"/>
  <c r="F27" i="11" s="1"/>
  <c r="AD27" i="11" s="1"/>
  <c r="N28" i="10"/>
  <c r="AC27" i="10"/>
  <c r="AC28" i="10" s="1"/>
  <c r="AE26" i="12"/>
  <c r="AD26" i="12"/>
  <c r="F29" i="14"/>
  <c r="AD29" i="14" s="1"/>
  <c r="AD25" i="14"/>
  <c r="H27" i="14"/>
  <c r="AE22" i="10"/>
  <c r="AD22" i="10"/>
  <c r="Y21" i="8"/>
  <c r="Y22" i="8" s="1"/>
  <c r="U21" i="8"/>
  <c r="U22" i="8" s="1"/>
  <c r="Q21" i="8"/>
  <c r="Q22" i="8" s="1"/>
  <c r="AB21" i="8"/>
  <c r="AB22" i="8" s="1"/>
  <c r="X21" i="8"/>
  <c r="X22" i="8" s="1"/>
  <c r="T21" i="8"/>
  <c r="T22" i="8" s="1"/>
  <c r="P21" i="8"/>
  <c r="P22" i="8" s="1"/>
  <c r="AA21" i="8"/>
  <c r="AA22" i="8" s="1"/>
  <c r="W21" i="8"/>
  <c r="W22" i="8" s="1"/>
  <c r="S21" i="8"/>
  <c r="S22" i="8" s="1"/>
  <c r="O21" i="8"/>
  <c r="O22" i="8" s="1"/>
  <c r="R21" i="8"/>
  <c r="R22" i="8" s="1"/>
  <c r="V21" i="8"/>
  <c r="V22" i="8" s="1"/>
  <c r="Z21" i="8"/>
  <c r="Z22" i="8" s="1"/>
  <c r="N21" i="8"/>
  <c r="K21" i="8"/>
  <c r="H27" i="8"/>
  <c r="AA27" i="8"/>
  <c r="AA28" i="8" s="1"/>
  <c r="W27" i="8"/>
  <c r="W28" i="8" s="1"/>
  <c r="S27" i="8"/>
  <c r="S28" i="8" s="1"/>
  <c r="O27" i="8"/>
  <c r="O28" i="8" s="1"/>
  <c r="Z27" i="8"/>
  <c r="Z28" i="8" s="1"/>
  <c r="V27" i="8"/>
  <c r="V28" i="8" s="1"/>
  <c r="R27" i="8"/>
  <c r="R28" i="8" s="1"/>
  <c r="N27" i="8"/>
  <c r="Y27" i="8"/>
  <c r="Y28" i="8" s="1"/>
  <c r="U27" i="8"/>
  <c r="U28" i="8" s="1"/>
  <c r="Q27" i="8"/>
  <c r="Q28" i="8" s="1"/>
  <c r="X27" i="8"/>
  <c r="X28" i="8" s="1"/>
  <c r="AB27" i="8"/>
  <c r="AB28" i="8" s="1"/>
  <c r="T27" i="8"/>
  <c r="T28" i="8" s="1"/>
  <c r="P27" i="8"/>
  <c r="P28" i="8" s="1"/>
  <c r="E23" i="8"/>
  <c r="F23" i="8" s="1"/>
  <c r="AD23" i="8" s="1"/>
  <c r="AC25" i="12"/>
  <c r="AC26" i="12" s="1"/>
  <c r="N26" i="12"/>
  <c r="H27" i="16"/>
  <c r="K23" i="16"/>
  <c r="E25" i="16"/>
  <c r="F25" i="16" s="1"/>
  <c r="AD25" i="16" s="1"/>
  <c r="H29" i="16"/>
  <c r="N24" i="13"/>
  <c r="AC23" i="13"/>
  <c r="AC24" i="13" s="1"/>
  <c r="E21" i="9"/>
  <c r="F21" i="9" s="1"/>
  <c r="AD21" i="9" s="1"/>
  <c r="E27" i="9"/>
  <c r="F27" i="9" s="1"/>
  <c r="AD27" i="9" s="1"/>
  <c r="E25" i="9"/>
  <c r="F25" i="9" s="1"/>
  <c r="AD25" i="9" s="1"/>
  <c r="H21" i="10"/>
  <c r="AC29" i="10"/>
  <c r="H25" i="10"/>
  <c r="H29" i="14" l="1"/>
  <c r="AC29" i="14"/>
  <c r="AD24" i="8"/>
  <c r="AE24" i="8"/>
  <c r="AE26" i="14"/>
  <c r="AD26" i="14"/>
  <c r="AC25" i="6"/>
  <c r="AC26" i="6" s="1"/>
  <c r="N26" i="6"/>
  <c r="N28" i="6"/>
  <c r="AC27" i="6"/>
  <c r="AC28" i="6" s="1"/>
  <c r="AE22" i="15"/>
  <c r="AD22" i="15"/>
  <c r="H25" i="9"/>
  <c r="AC23" i="9"/>
  <c r="AC24" i="9" s="1"/>
  <c r="N24" i="9"/>
  <c r="N28" i="16"/>
  <c r="AC27" i="16"/>
  <c r="AC28" i="16" s="1"/>
  <c r="AC25" i="11"/>
  <c r="AC26" i="11" s="1"/>
  <c r="N26" i="11"/>
  <c r="AE28" i="7"/>
  <c r="AD28" i="7"/>
  <c r="AC29" i="7"/>
  <c r="AD26" i="7"/>
  <c r="AE26" i="7"/>
  <c r="N22" i="9"/>
  <c r="AC21" i="9"/>
  <c r="AC22" i="9" s="1"/>
  <c r="AC27" i="9"/>
  <c r="AC28" i="9" s="1"/>
  <c r="N28" i="9"/>
  <c r="AC21" i="16"/>
  <c r="AC22" i="16" s="1"/>
  <c r="N22" i="16"/>
  <c r="N24" i="8"/>
  <c r="AC23" i="8"/>
  <c r="AC24" i="8" s="1"/>
  <c r="AE22" i="6"/>
  <c r="AD22" i="6"/>
  <c r="H21" i="9"/>
  <c r="H25" i="16"/>
  <c r="H23" i="8"/>
  <c r="AC23" i="14"/>
  <c r="AC24" i="14" s="1"/>
  <c r="N24" i="14"/>
  <c r="N28" i="11"/>
  <c r="AC27" i="11"/>
  <c r="AC28" i="11" s="1"/>
  <c r="AE22" i="11"/>
  <c r="AD22" i="11"/>
  <c r="H27" i="15"/>
  <c r="N28" i="15"/>
  <c r="AC27" i="15"/>
  <c r="AC28" i="15" s="1"/>
  <c r="AD26" i="9"/>
  <c r="AE26" i="9"/>
  <c r="AE28" i="9"/>
  <c r="AD28" i="9"/>
  <c r="AE24" i="11"/>
  <c r="AD24" i="11"/>
  <c r="N24" i="7"/>
  <c r="AC23" i="7"/>
  <c r="AC24" i="7" s="1"/>
  <c r="N24" i="16"/>
  <c r="AC23" i="16"/>
  <c r="AC24" i="16" s="1"/>
  <c r="AE28" i="14"/>
  <c r="AD28" i="14"/>
  <c r="N26" i="15"/>
  <c r="AC25" i="15"/>
  <c r="AC26" i="15" s="1"/>
  <c r="AC25" i="8"/>
  <c r="AC26" i="8" s="1"/>
  <c r="N26" i="8"/>
  <c r="N26" i="14"/>
  <c r="AC25" i="14"/>
  <c r="AC26" i="14" s="1"/>
  <c r="N22" i="11"/>
  <c r="AC21" i="11"/>
  <c r="AC22" i="11" s="1"/>
  <c r="AC23" i="11"/>
  <c r="AC24" i="11" s="1"/>
  <c r="N24" i="11"/>
  <c r="AC27" i="7"/>
  <c r="AC28" i="7" s="1"/>
  <c r="N28" i="7"/>
  <c r="H29" i="11"/>
  <c r="AE24" i="6"/>
  <c r="AD24" i="6"/>
  <c r="N28" i="8"/>
  <c r="AC27" i="8"/>
  <c r="AC28" i="8" s="1"/>
  <c r="AD22" i="9"/>
  <c r="AE22" i="9"/>
  <c r="AC21" i="8"/>
  <c r="AC22" i="8" s="1"/>
  <c r="N22" i="8"/>
  <c r="H21" i="15"/>
  <c r="N22" i="15"/>
  <c r="AC21" i="15"/>
  <c r="AC22" i="15" s="1"/>
  <c r="AE28" i="15"/>
  <c r="AD28" i="15"/>
  <c r="AC29" i="9"/>
  <c r="N26" i="16"/>
  <c r="AC25" i="16"/>
  <c r="AC26" i="16" s="1"/>
  <c r="AC27" i="14"/>
  <c r="AC28" i="14" s="1"/>
  <c r="N28" i="14"/>
  <c r="AE22" i="8"/>
  <c r="AD22" i="8"/>
  <c r="AE24" i="7"/>
  <c r="AD24" i="7"/>
  <c r="AC21" i="7"/>
  <c r="AC22" i="7" s="1"/>
  <c r="N22" i="7"/>
  <c r="AC25" i="7"/>
  <c r="AC26" i="7" s="1"/>
  <c r="N26" i="7"/>
  <c r="H25" i="7"/>
  <c r="H25" i="6"/>
  <c r="H21" i="6"/>
  <c r="H27" i="9"/>
  <c r="AE26" i="16"/>
  <c r="AD26" i="16"/>
  <c r="AE28" i="11"/>
  <c r="AD28" i="11"/>
  <c r="AC29" i="8"/>
  <c r="N22" i="14"/>
  <c r="AC21" i="14"/>
  <c r="AC22" i="14" s="1"/>
  <c r="AC29" i="11"/>
  <c r="AE26" i="6"/>
  <c r="AD26" i="6"/>
  <c r="AC29" i="6"/>
  <c r="AC21" i="6"/>
  <c r="AC22" i="6" s="1"/>
  <c r="N22" i="6"/>
  <c r="AE26" i="15"/>
  <c r="AD26" i="15"/>
  <c r="AE22" i="16"/>
  <c r="AD22" i="16"/>
  <c r="N24" i="6"/>
  <c r="AC23" i="6"/>
  <c r="AC24" i="6" s="1"/>
  <c r="N26" i="9"/>
  <c r="AC25" i="9"/>
  <c r="AC26" i="9" s="1"/>
  <c r="AC29" i="16"/>
  <c r="H29" i="8"/>
  <c r="H27" i="11"/>
  <c r="H23" i="7"/>
  <c r="AE28" i="6"/>
  <c r="AD28" i="6"/>
  <c r="AC29" i="15"/>
  <c r="AE24" i="15"/>
  <c r="AD24" i="15"/>
  <c r="AC23" i="15"/>
  <c r="AC24" i="15" s="1"/>
  <c r="N24" i="15"/>
</calcChain>
</file>

<file path=xl/sharedStrings.xml><?xml version="1.0" encoding="utf-8"?>
<sst xmlns="http://schemas.openxmlformats.org/spreadsheetml/2006/main" count="3596" uniqueCount="399">
  <si>
    <t xml:space="preserve">V.1                                                                                                          </t>
  </si>
  <si>
    <t>Über diese Excelvorlage</t>
  </si>
  <si>
    <t>Diese Excelvorlage soll Ihnen helfen die abrechenbaren Personalkosten für Ihre Horizon Europe Projekte zu berechnen. Grundlage für die Berechnungsmethode ist das Annotated Grant Agreement V1.0 DRAFT.</t>
  </si>
  <si>
    <t>Die Excelvorlage wurde von einer Arbeitsgruppe aus EU-Projektmanagerinnen erstellt und von der BAK AG Projektmanagement und KoWi koordiniert.</t>
  </si>
  <si>
    <t xml:space="preserve">Sie müssen die Vorlage selbstständig an die individuellen Prozesse Ihrer Einrichtung anpassen. Dies liegt in der Verantwortung der Anwender_innen. </t>
  </si>
  <si>
    <t xml:space="preserve">Die Arbeitsgruppe hat zusätzlich eine Timesheetvorlage erstellt. </t>
  </si>
  <si>
    <t>Disclaimer:</t>
  </si>
  <si>
    <t xml:space="preserve">Dies ist keine allgemein gültige und verbindliche Vorlage der Europäischen Kommission. Die Excelvorlage zur Personalkostenkalkulation steht zur freien Nutzung zur Verfügung. 
Von Seiten der den Entwurf erstellenden Parteien werden keine Garantien für die Richtigkeit der gemachten Angaben übernommen. Die Autor_innen übernehmen keine Haftung. Die Verwendung des gesamten Dokuments oder einzelner Teile erfolgt auf eigene Verantwortung und entbindet die Nutzer_innen nicht von einer Prüfung, um ihre eigenen Interessen und Rechte zu schützen. </t>
  </si>
  <si>
    <t>About</t>
  </si>
  <si>
    <t>This Excel template will help you to calculate the incurred personnel costs in your Horizon Europe projects. The  calculation method used is based on the information published in the Annotated Grant Agreement V1.0 DRAFT.</t>
  </si>
  <si>
    <t>The Excel template was created by a group of EU project managers and coordinated by the BAK AG project management and KoWi. </t>
  </si>
  <si>
    <t>Please note this is a template that has to be adapted to the individual processes of your institution and it is the responsibility of the user to do so.</t>
  </si>
  <si>
    <t>The group of EU project managers has also created a template for timesheets.</t>
  </si>
  <si>
    <t>Please note this is not a generally valid and binding template of the European Commission. This Excel template to calculate personnel cost incurred is available for free use. </t>
  </si>
  <si>
    <t>No guarantees are made by the parties preparing the template as to the accuracy of the information provided. The authors do not assume any liability. The use of the whole document or parts of it is at the user's own risk and does not release the user from checking it in order to protect his_her own interests and rights. </t>
  </si>
  <si>
    <t>Worauf muss ich beim Ausfüllen achten?</t>
  </si>
  <si>
    <r>
      <t xml:space="preserve">Diese Vorlage enthält Funktionen, die </t>
    </r>
    <r>
      <rPr>
        <b/>
        <sz val="11"/>
        <color theme="1"/>
        <rFont val="Calibri"/>
        <scheme val="minor"/>
      </rPr>
      <t>nur mit Excelversionen ab 2019 oder neuer</t>
    </r>
    <r>
      <rPr>
        <sz val="11"/>
        <color theme="1"/>
        <rFont val="Calibri"/>
        <scheme val="minor"/>
      </rPr>
      <t xml:space="preserve"> funktionieren.</t>
    </r>
  </si>
  <si>
    <t>Bereiten Sie eine Exceldatei pro Projekt und ein Excel-Arbeitsblatt pro Person im Projekt vor. Nutzen Sie "Nachname_1" als Vorlage für die Personalblätter (s.u.: "Personalblätter, Kopieren des Tabellenblattes Nachname_1). Tragen Sie die Start- und Endmonate für die Berichtsperioden sowie die einzelnen Arbeitspakete ein. Das Start- und Enddatum für diese wird automatisch berechnet.</t>
  </si>
  <si>
    <t xml:space="preserve">Generell gilt: </t>
  </si>
  <si>
    <t xml:space="preserve">Felder, die Sie ausfüllen müssen, sind gelb hinterlegt. </t>
  </si>
  <si>
    <t xml:space="preserve">Felder, die sich automatisch füllen, sind grau hinterlegt. </t>
  </si>
  <si>
    <t>Felder, die der Übersicht dienen, aber nicht zwingend ausgefüllt werden müssen, sind weiß hinterlegt.</t>
  </si>
  <si>
    <t>Übungsdatei</t>
  </si>
  <si>
    <t>Eine zweite Datei "BAK_Personalkostentool_HorizonEurope_V.1_Beispiel" enthält ein Projektbeispiel mit zusätzlichen Kommentaren zum Ausfüllen, die Ihnen bei der Arbeit helfen sollen.</t>
  </si>
  <si>
    <t>Tabellenblatt "Basisdaten zum Projekt"</t>
  </si>
  <si>
    <t>Füllen Sie das Tabellenblatt "Basisdaten zum Projekt" mit den Informationen aus Ihrem Grant Agreement aus.</t>
  </si>
  <si>
    <t xml:space="preserve">Erst wenn in Spalte F (ab Zeile 19) per Kreuz "X" markiert ist, welche Arbeitspakete für Ihre Einrichtung relevant sind,  werden auf den Personalblättern die relevanten Monatsfelder zum Befüllen mit den Timesheetdaten gelb hinterlegt. </t>
  </si>
  <si>
    <t>Im Fall von ERCs müssen Sie die Verteilung der Kosten auf Mitarbeiterkategorien und im Fall von Verbundprojekten die Verteilung der Personenmonate auf Arbeitspakete im Bericht angeben. Beide Informationen werden im Tabellenblatt der jeweiligen Mitarbeiter_in eingetragen (s.u.: Personalblätter).</t>
  </si>
  <si>
    <t>Personalblätter</t>
  </si>
  <si>
    <t>Jede Person im Projekt bekommt ein eigenes Tabellenblatt das mit ihrem Nachnamen benannt wird. Es dürfen hierbei keine Leerzeichen eingegeben werden und der Name muss mit dem eingegebenen Namen in der "Übersicht Mitarbeiter_Innen" exakt übereinstimmen. In ERCs erhält die_der PI ein Blatt mit dem Zusatz "_PI".</t>
  </si>
  <si>
    <t xml:space="preserve">Füllen Sie in den Personalblättern die Informationen zu den Arbeitsverträgen und die Basisdaten für jede Person aus. </t>
  </si>
  <si>
    <t>In der Spalte "Day-equivalent" wird die täglich zu leistende Arbeitszeit laut Arbeitsvertrag eingetragen (im Falle mehrerer parallel laufender Arbeitsverträge bei derselben Einrichtung müssen diese hier alle berücksichtigt werden).</t>
  </si>
  <si>
    <t>Sie können entscheiden, wie viele Arbeitspakete Sie sich anzeigen lassen wollen (+ über Spalte AC) und ganze Jahresblöcke ein- und ausklappen (- ab Zeile 60).</t>
  </si>
  <si>
    <t>Die eigentliche Personalkostenkalkulation erfolgt in den Personalblättern und ist weiter unten in diesem Liesmich Schritt für Schritt erklärt.</t>
  </si>
  <si>
    <t>Der sicherste Weg, das Tabellenblatt "Nachname_1" zu kopieren, geht über die rechte Maustaste auf dem Reiter "Nachname_1" --&gt; Verschieben oder kopieren --&gt; Häkchen setzen bei "Kopie erstellen"
--&gt; es erscheint ein neuer Reiter mit dem Namen "Nachname_1 (2)", den Sie an die von Ihnen bevorzugte Stelle schieben und umbenennen können. Im Blatt "Übersicht Mitarbeiter_innen" müssen die umbenannten Namen ebenfalls eingepflegt werden (Beschreibung s. nächster Abschnitt).</t>
  </si>
  <si>
    <t>Sicherheitshalber haben wir Ihnen die Blätter "Nachname_1" bis "Nachname_10" bereits angelegt.</t>
  </si>
  <si>
    <t>Übersicht Mitarbeiter_innen und Übersicht Berichte</t>
  </si>
  <si>
    <t xml:space="preserve">Diese Seiten geben Ihnen einen Überblick über die berichteten Daten pro Mitarbeiter_in bzw. pro Bericht, jeweils unterteilt nach Mitarbeiterkategorie und nach Work Package. </t>
  </si>
  <si>
    <t>Wenn Sie alles richtig vorbereitet haben, d.h. vor allem: wenn Nachname_1 und fortfolgende im Personalblatt mit der Bezeichnung in der Übersicht Mitarbeiter_innen übereinstimmt, füllen sich diese Seiten automatisch mit den Daten aus den Personalblättern. Zur Fehlerbehebung können Sie die Spalten U bis AP der "Übersicht Mitarbeiter_innen" wieder einblenden.</t>
  </si>
  <si>
    <t xml:space="preserve">Auf der Seite "Übersicht Mitarbeiter_innen" werden die zu berichtenden Daten pro Person zusammengefasst. Die Nachnamen der Mitarbeiter_innen müssen identisch zur Bezeichnung der Personalblätter sein, damit sich die Daten aus den Personalblättern übertragen. </t>
  </si>
  <si>
    <t>Auf den Personalblättern wählen Sie im Feld H5 eine Mitarbeiterkategorie aus. Die Auswahl orientiert sich am Berichtsformat des ERC. Wenn Sie hier Änderungen vornehmen, so müssen diese identisch sein zu Spalte A der Seite "Übersicht Berichte"</t>
  </si>
  <si>
    <r>
      <t>Der sicherste Weg,</t>
    </r>
    <r>
      <rPr>
        <sz val="11"/>
        <rFont val="Calibri"/>
      </rPr>
      <t xml:space="preserve"> eine weitere Person in der "Übersicht Mitarbeiter_innen" anzulegen</t>
    </r>
    <r>
      <rPr>
        <sz val="11"/>
        <rFont val="Calibri"/>
      </rPr>
      <t>,</t>
    </r>
    <r>
      <rPr>
        <sz val="11"/>
        <color indexed="2"/>
        <rFont val="Calibri"/>
      </rPr>
      <t xml:space="preserve"> </t>
    </r>
    <r>
      <rPr>
        <sz val="11"/>
        <rFont val="Calibri"/>
      </rPr>
      <t>ist das Kopieren des letzten Personenbereiches "Nachname_10" und der dazugehörigen Zeilen bis "total". Dazu muss man die entsprechenden Zeilen markieren, dann über die rechte Maustaste "Kopieren" und dann unterhalb der markierten Zeilen mit rechter Maustaste "Kopierte Zeilen einfügen". Danach muss der kopierte Bereich "Nachname_10" umbenannt werden. Der Name muss mit dem Namen des dazugehörigen Personalblattes übereinstimmen.</t>
    </r>
  </si>
  <si>
    <t>Sicherheitshalber haben wir Ihnen die Bereiche "Nachname_1" bis "Nachname_10" in der "Übersicht Mitarbeiter_innen" bereits angelegt.</t>
  </si>
  <si>
    <t>Externe Daten</t>
  </si>
  <si>
    <t xml:space="preserve">Folgende Daten benötigen Sie für alle Mitarbeiter_innen im Projekt: </t>
  </si>
  <si>
    <t xml:space="preserve">- Vertragsdaten aus allen Arbeitsverträgen während der Projektlaufzeit: Vertragslaufzeit, Stellenumfang, Eingruppierung und Erfahrungsstufe. </t>
  </si>
  <si>
    <t>- Personalkosten inkl. Lohnnebenkosten aus allen Projekten und Verträgen an Ihrer Einrichtung pro Mitarbeiter_in pro Monat während der Projektlaufzeit.</t>
  </si>
  <si>
    <t>- Dokumentierte Arbeitszeit in Form von Timesheets oder Monthly Declarations.</t>
  </si>
  <si>
    <t xml:space="preserve">Am besten sammeln Sie alle Daten zu den Arbeitsverträgen und Personalkosten in zusätzlichen Excel-Arbeitsblättern innerhalb dieser Datei. </t>
  </si>
  <si>
    <t>Die Timesheets müssen Sie in Papierform aufbewahren. Elektronische Zeiterfassung ist nur unter bestimmten Bedingungen zulässig (vgl. AGA V1.0 S. 179 Records for personnel costs).</t>
  </si>
  <si>
    <t xml:space="preserve">Es ist empfehlenswert, die Daten aus den Timesheets regelmäßig (auch innerhalb der Berichtsperiode) in diese Tabelle einzupflegen um bei größeren Abweichungen frühzeitig entgegensteuern zu können. Wenn Sie die Timesheetvorlage unserer Arbeitsgruppe verwenden, können Sie diese Checks auch direkt in der Vorlage im Tabellenblatt "Total" vornehmen. </t>
  </si>
  <si>
    <t>Übertragen Sie die tatsächlichen Personalkosten pro Mitarbeiter_in pro Monat in ein Excel-Arbeitsblatt. Berücksichtigen Sie dabei gebuchte Ausgaben für alle Projekte und Arbeitsverträge an Ihrer Einrichtung in der jeweiligen Berichtsperiode (vgl. AGA V1.0 S. 52 Parallel contracts).</t>
  </si>
  <si>
    <t>Wie funktioniert die Personalkostenkalkulation mit dieser Excelvorlage?</t>
  </si>
  <si>
    <r>
      <t xml:space="preserve">Die </t>
    </r>
    <r>
      <rPr>
        <b/>
        <sz val="11"/>
        <color theme="4" tint="-0.249977111117893"/>
        <rFont val="Calibri"/>
        <scheme val="minor"/>
      </rPr>
      <t>blauen</t>
    </r>
    <r>
      <rPr>
        <sz val="11"/>
        <rFont val="Calibri"/>
        <scheme val="minor"/>
      </rPr>
      <t xml:space="preserve"> </t>
    </r>
    <r>
      <rPr>
        <b/>
        <sz val="11"/>
        <color theme="4" tint="-0.249977111117893"/>
        <rFont val="Calibri"/>
        <scheme val="minor"/>
      </rPr>
      <t>Nummern</t>
    </r>
    <r>
      <rPr>
        <sz val="11"/>
        <rFont val="Calibri"/>
        <scheme val="minor"/>
      </rPr>
      <t xml:space="preserve"> der einzelnen </t>
    </r>
    <r>
      <rPr>
        <b/>
        <sz val="11"/>
        <color theme="4" tint="-0.249977111117893"/>
        <rFont val="Calibri"/>
        <scheme val="minor"/>
      </rPr>
      <t>Bereiche</t>
    </r>
    <r>
      <rPr>
        <sz val="11"/>
        <rFont val="Calibri"/>
        <scheme val="minor"/>
      </rPr>
      <t xml:space="preserve"> bilden den Workflow der Personalkostenkalkulation innerhalb des Personalblattes ab.</t>
    </r>
  </si>
  <si>
    <t>1.    Basisdaten</t>
  </si>
  <si>
    <t>Füllen Sie für Ihre_n Mitarbeiter_in die Daten in den gelbmarkierten Feldern im Bereich 1 aus. In der Spalte "Day-equivalents" wird die täglich zu leistende Arbeitszeit laut aller Arbeitsverträge eingetragen. Die weiß markierten Felder dienen der Orientierung, müssen aber nicht ausgefüllt werden.</t>
  </si>
  <si>
    <t>2.    Bereiche 2a und 2b</t>
  </si>
  <si>
    <r>
      <t xml:space="preserve">Die </t>
    </r>
    <r>
      <rPr>
        <b/>
        <sz val="11"/>
        <color theme="4" tint="-0.249977111117893"/>
        <rFont val="Calibri"/>
        <scheme val="minor"/>
      </rPr>
      <t>Bereiche 2a</t>
    </r>
    <r>
      <rPr>
        <sz val="11"/>
        <rFont val="Calibri"/>
        <scheme val="minor"/>
      </rPr>
      <t xml:space="preserve"> und </t>
    </r>
    <r>
      <rPr>
        <b/>
        <sz val="11"/>
        <color theme="4" tint="-0.249977111117893"/>
        <rFont val="Calibri"/>
        <scheme val="minor"/>
      </rPr>
      <t>2b</t>
    </r>
    <r>
      <rPr>
        <sz val="11"/>
        <rFont val="Calibri"/>
        <scheme val="minor"/>
      </rPr>
      <t xml:space="preserve"> sind für jedes Kalenderjahr in Ihrem Projekt angelegt. Die Berichtsperioden und relevanten Arbeitspakete sollten bereits automatisch aus dem Blatt Basisdaten zum Projekt übertragen worden sein. Sobald auf dem Arbeitsblatt "Basisdaten zum Projekt" die Daten für Projektstart und -ende, Berichtsperioden und Arbeitspakete eingegeben sind und bei "involvement" ein x gesetzt wurde, färben sich die relevanten Felder zur Bearbeitung gelb in den </t>
    </r>
    <r>
      <rPr>
        <b/>
        <sz val="11"/>
        <color theme="4" tint="-0.249977111117893"/>
        <rFont val="Calibri"/>
        <scheme val="minor"/>
      </rPr>
      <t>Tabellen</t>
    </r>
    <r>
      <rPr>
        <sz val="11"/>
        <rFont val="Calibri"/>
        <scheme val="minor"/>
      </rPr>
      <t xml:space="preserve"> </t>
    </r>
    <r>
      <rPr>
        <b/>
        <sz val="11"/>
        <color theme="4" tint="-0.249977111117893"/>
        <rFont val="Calibri"/>
        <scheme val="minor"/>
      </rPr>
      <t xml:space="preserve">2a und 2b </t>
    </r>
    <r>
      <rPr>
        <sz val="11"/>
        <rFont val="Calibri"/>
        <scheme val="minor"/>
      </rPr>
      <t>(dies funktioniert nur mit einer Excelversion ab 2019)</t>
    </r>
    <r>
      <rPr>
        <sz val="11"/>
        <rFont val="Calibri"/>
        <scheme val="minor"/>
      </rPr>
      <t>.</t>
    </r>
  </si>
  <si>
    <t>2a. FTE und Personalkosten Gesamt und Projekt</t>
  </si>
  <si>
    <t>Tragen Sie die FTE über alle Arbeitsverträge der jeweiligen Person  an Ihrer Einrichtung (Spalte E) und für das abzurechnende EU-Projekt (Spalte H) ein. Ebenso verfahren Sie mit den Personalkosten insgesamt (Spalte G) und projektanteilig (Spalte J) .
Daraus ergeben sich in Spalte F die maximum declarable day-equivalents, also die sogenannte Soll-Arbeitszeit über alle Verträge und Projekte, die für die Berechnung der daily rate relevant ist. (vgl. AGA V1.0 S. 51-52, regarding the maximum declarable day-equivalents)
Zur Berechnung der FTEs benötigen Sie die Vertragsdaten der Person. Beachten Sie, dass jeder Monat pauschal mit 30 Tagen angesetzt wird (vgl. AGA V1.0 S. 51, gelber Kasten). 
Beispiel 1: Ein Mitarbeiter wird von 0,5 auf 0,75 FTE am 20. August aufgestockt. FTE für August: 0,5*19/30 + 0,75*11/30 = 0,591666667. 
Beispiel 2: Ein 100%-Arbeitsvertrag endet am 28. Februar. FTE für Februar: 1,0*28/30 = 0,933333333. Es ist vorteilhaft, hier möglichst spät, am besten nur einmal pro Periode, zu runden.</t>
  </si>
  <si>
    <t>2b. Projekt-Arbeitsstunden pro Arbeitspaket und Monat</t>
  </si>
  <si>
    <r>
      <t xml:space="preserve">Tragen Sie in </t>
    </r>
    <r>
      <rPr>
        <b/>
        <sz val="11"/>
        <color theme="4" tint="-0.249977111117893"/>
        <rFont val="Calibri"/>
        <scheme val="minor"/>
      </rPr>
      <t>Bereich 2b</t>
    </r>
    <r>
      <rPr>
        <sz val="11"/>
        <rFont val="Calibri"/>
        <scheme val="minor"/>
      </rPr>
      <t xml:space="preserve"> pro Work Package die dokumentierte Arbeitszeit in Stunden ein. Sie können die Tabelle auch umgestalten für eine Zeiterfassung in Tagesäquivalenten.
In dieser Vorlage erfolgt die Umrechnung von Stunden in Tagesäquivalente pro Kalenderjahr in der untersten Zeile des </t>
    </r>
    <r>
      <rPr>
        <b/>
        <sz val="11"/>
        <color theme="4" tint="-0.249977111117893"/>
        <rFont val="Calibri"/>
        <scheme val="minor"/>
      </rPr>
      <t>Bereichs 2b</t>
    </r>
    <r>
      <rPr>
        <sz val="11"/>
        <rFont val="Calibri"/>
        <scheme val="minor"/>
      </rPr>
      <t xml:space="preserve">. Hier sind die day-equivalents worked in the action, die sogenannte Ist-Arbeitszeit dargestellt. </t>
    </r>
  </si>
  <si>
    <t>3.    Abrechenbare Personalkosten pro Berichtsperiode</t>
  </si>
  <si>
    <r>
      <t xml:space="preserve">Nach Abschluss einer Berichtsperiode erfolgt die Kontrolle der Kappungsgrenzen in den </t>
    </r>
    <r>
      <rPr>
        <b/>
        <sz val="11"/>
        <color theme="4" tint="-0.249977111117893"/>
        <rFont val="Calibri"/>
        <scheme val="minor"/>
      </rPr>
      <t>Bereichen 3 und 4</t>
    </r>
    <r>
      <rPr>
        <sz val="11"/>
        <rFont val="Calibri"/>
        <scheme val="minor"/>
      </rPr>
      <t xml:space="preserve"> (Vgl. AGA V1.0 S. 49 Calculation).
In </t>
    </r>
    <r>
      <rPr>
        <b/>
        <sz val="11"/>
        <color theme="4" tint="-0.249977111117893"/>
        <rFont val="Calibri"/>
        <scheme val="minor"/>
      </rPr>
      <t>Bereich 3</t>
    </r>
    <r>
      <rPr>
        <sz val="11"/>
        <rFont val="Calibri"/>
        <scheme val="minor"/>
      </rPr>
      <t xml:space="preserve"> wird mithilfe der Soll-Arbeitszeit (Spalte D) und der entstandenen Personalkosten über alle Projekte und Verträge (Spalte C) die daily rate pro Berichtsperiode berechnet (Spalte E). (Vgl. AGA V1.0 S. 51-56 regarding the calculation of the daily rate). Wenn die Ist-Arbeitszeit die Soll-Arbeitszeit pro Berichtsperiode überschreitet, so werden überschüssige day-equivalents und Personalkosten gekappt. Die Zellen in Spalte H und K der Berichtsperiode färben sich rot und enthalten negative Werte. Darüber hinaus wird auf die tatsächlich entstandenen Kosten im Projekt pro Berichtsperiode gekappt.</t>
    </r>
  </si>
  <si>
    <t>4.    Horizontal Ceiling Kappung auf Kalenderjahr</t>
  </si>
  <si>
    <r>
      <rPr>
        <b/>
        <sz val="11"/>
        <color theme="4" tint="-0.249977111117893"/>
        <rFont val="Calibri"/>
        <scheme val="minor"/>
      </rPr>
      <t>Bereich 4</t>
    </r>
    <r>
      <rPr>
        <sz val="11"/>
        <rFont val="Calibri"/>
        <scheme val="minor"/>
      </rPr>
      <t xml:space="preserve"> dient zur Kontrolle für das Horizontal Ceiling, das bei Personen, die aus mehr als einem Horizon Europe oder Euratom-Projekt finanziert werden, pro Kalenderjahr angewendet werden muss (vgl. AGA V1.0 S. 49 2. gelber Kasten).
Hier müssen Sie bei jedem Reporting für vollendete Kalenderjahre prüfen, ob nicht mehr als "215*Teilzeitfaktor"-Tagesäquivalente als Ist-Arbeitszeit angesetzt worden sind (Spalte F). Der Wert "215*Teilzeitfaktor" ist nicht in jedem Fall identisch mit der Soll-Arbeitszeit (maximum declarable day-equivalents). 
Diese Excelvorlage bietet Ihnen in </t>
    </r>
    <r>
      <rPr>
        <b/>
        <sz val="11"/>
        <color theme="4" tint="-0.249977111117893"/>
        <rFont val="Calibri"/>
        <scheme val="minor"/>
      </rPr>
      <t>Bereich 4</t>
    </r>
    <r>
      <rPr>
        <sz val="11"/>
        <rFont val="Calibri"/>
        <scheme val="minor"/>
      </rPr>
      <t xml:space="preserve"> Unterstützung bei der Kontrolle des Horizontal Ceiling, da jedoch verschiedene Projekte parallel berücksichtigt werden müssen, wird die Kappung hier nicht automatisch vollzogen. </t>
    </r>
  </si>
  <si>
    <t>5.    Anzahl Tage pro Arbeitspaket und abrechenbare Kosten und mögliche Adjustments</t>
  </si>
  <si>
    <r>
      <t xml:space="preserve">Im </t>
    </r>
    <r>
      <rPr>
        <b/>
        <sz val="11"/>
        <color theme="4" tint="-0.249977111117893"/>
        <rFont val="Calibri"/>
        <scheme val="minor"/>
      </rPr>
      <t>Bereich 5</t>
    </r>
    <r>
      <rPr>
        <sz val="11"/>
        <rFont val="Calibri"/>
        <scheme val="minor"/>
      </rPr>
      <t xml:space="preserve"> berechnen sich (basierend auf den Eingaben im </t>
    </r>
    <r>
      <rPr>
        <b/>
        <sz val="11"/>
        <color theme="4" tint="-0.249977111117893"/>
        <rFont val="Calibri"/>
        <scheme val="minor"/>
      </rPr>
      <t>Bereich 2b</t>
    </r>
    <r>
      <rPr>
        <sz val="11"/>
        <rFont val="Calibri"/>
        <scheme val="minor"/>
      </rPr>
      <t>) automatisch die zu berichtenden Day-equivalents pro Arbeitspaket. Wenn die Ist-Arbeitszeit die Soll-Arbeitszeit pro Berichtsperiode unterschreitet (</t>
    </r>
    <r>
      <rPr>
        <b/>
        <sz val="11"/>
        <color theme="4" tint="-0.249977111117893"/>
        <rFont val="Calibri"/>
        <scheme val="minor"/>
      </rPr>
      <t>Bereich 2b</t>
    </r>
    <r>
      <rPr>
        <sz val="11"/>
        <rFont val="Calibri"/>
        <scheme val="minor"/>
      </rPr>
      <t xml:space="preserve">), so werden die abrechenbaren Day-equivalents pro Arbeitspaket in </t>
    </r>
    <r>
      <rPr>
        <b/>
        <sz val="11"/>
        <color theme="4" tint="-0.249977111117893"/>
        <rFont val="Calibri"/>
        <scheme val="minor"/>
      </rPr>
      <t xml:space="preserve">Bereich 5 </t>
    </r>
    <r>
      <rPr>
        <sz val="11"/>
        <rFont val="Calibri"/>
        <scheme val="minor"/>
      </rPr>
      <t>übertragen. Die Zellen in Spalte H und K (</t>
    </r>
    <r>
      <rPr>
        <b/>
        <sz val="11"/>
        <color theme="4" tint="-0.249977111117893"/>
        <rFont val="Calibri"/>
        <scheme val="minor"/>
      </rPr>
      <t>Bereich 3</t>
    </r>
    <r>
      <rPr>
        <sz val="11"/>
        <rFont val="Calibri"/>
        <scheme val="minor"/>
      </rPr>
      <t xml:space="preserve">) der Berichtsperiode färben sich rot und enthalten positive Werte.
Die Kappung bis zur Höhe der maximum declarable day-equivalents pro Berichtsperiode erfolgt auf Basis von AGA V1.0 S. 51. Wie genau die Kappung vorgenommen wird, muss jede Einrichtung für sich entscheiden und dann konsistent anwenden. </t>
    </r>
  </si>
  <si>
    <t>6.    Händischer Übertrag von Tabelle 5 zur Kontrolle und Eintrag im Reporting module im Funding &amp; Tenders Portal</t>
  </si>
  <si>
    <r>
      <t xml:space="preserve">In </t>
    </r>
    <r>
      <rPr>
        <b/>
        <sz val="11"/>
        <color theme="4" tint="-0.249977111117893"/>
        <rFont val="Calibri"/>
        <scheme val="minor"/>
      </rPr>
      <t xml:space="preserve">Bereich 6 </t>
    </r>
    <r>
      <rPr>
        <sz val="11"/>
        <rFont val="Calibri"/>
        <scheme val="minor"/>
      </rPr>
      <t xml:space="preserve">übertragen Sie manuell (=Werte einfügen) die berechneten Daten aus </t>
    </r>
    <r>
      <rPr>
        <b/>
        <sz val="11"/>
        <color theme="4" tint="-0.249977111117893"/>
        <rFont val="Calibri"/>
        <scheme val="minor"/>
      </rPr>
      <t>Bereich 5</t>
    </r>
    <r>
      <rPr>
        <sz val="11"/>
        <rFont val="Calibri"/>
        <scheme val="minor"/>
      </rPr>
      <t xml:space="preserve">, die Sie in Ihren Finanzbericht im F&amp;T Portal eintragen. Dies ist notwendig, damit spätere Änderungen in der Tabelle dokumentiert werden und die Daten für ein Adjustment zu sehen sind. Die dokumentierte Arbeitszeit muss ebenfalls auf einen halben Tag genau kaufmännisch gerundet werden (siehe AGA V1.0 S. 49).
Die Zellen in </t>
    </r>
    <r>
      <rPr>
        <b/>
        <sz val="11"/>
        <color theme="4" tint="-0.249977111117893"/>
        <rFont val="Calibri"/>
        <scheme val="minor"/>
      </rPr>
      <t>Bereich 6</t>
    </r>
    <r>
      <rPr>
        <sz val="11"/>
        <rFont val="Calibri"/>
        <scheme val="minor"/>
      </rPr>
      <t xml:space="preserve"> sollten also nur Zahlen enthalten, keine Formeln. 
Wenn sich im weiteren Projektverlauf Daten in den bereits berichteten Perioden ändern, z.B. durch Nachbuchungen oder rückwirkende Tariferhöhungen, verändern diese die Personalkosten in den entsprechenden Monaten und in </t>
    </r>
    <r>
      <rPr>
        <b/>
        <sz val="11"/>
        <color theme="4" tint="-0.249977111117893"/>
        <rFont val="Calibri"/>
        <scheme val="minor"/>
      </rPr>
      <t>Bereich 5</t>
    </r>
    <r>
      <rPr>
        <sz val="11"/>
        <rFont val="Calibri"/>
        <scheme val="minor"/>
      </rPr>
      <t xml:space="preserve"> wird automatisch Ihr Adjustment basierend auf den in</t>
    </r>
    <r>
      <rPr>
        <b/>
        <sz val="11"/>
        <color theme="4" tint="-0.249977111117893"/>
        <rFont val="Calibri"/>
        <scheme val="minor"/>
      </rPr>
      <t xml:space="preserve"> Bereich 6</t>
    </r>
    <r>
      <rPr>
        <sz val="11"/>
        <rFont val="Calibri"/>
        <scheme val="minor"/>
      </rPr>
      <t xml:space="preserve"> angegebenen Daten für die ursprüngliche Abrechnung der Periode, berechnet.
Personenmonate werden nicht automatisch berechnet. Diese Information wird im Abrechnungsformular im SyGMa benötigt, sie muss daher von jeder Einrichtung individuell berechnet werden.</t>
    </r>
  </si>
  <si>
    <t>BASISDATEN ZUM PROJEKT</t>
  </si>
  <si>
    <t>Title of the action (Acronym)</t>
  </si>
  <si>
    <t>SaMPLe</t>
  </si>
  <si>
    <t>Grant Agreement No</t>
  </si>
  <si>
    <t>Name of the PI, Superior</t>
  </si>
  <si>
    <t>Prof. M. Musterfrau</t>
  </si>
  <si>
    <t>Project start</t>
  </si>
  <si>
    <t>Project end</t>
  </si>
  <si>
    <t>Duration</t>
  </si>
  <si>
    <t>Reporting Periods</t>
  </si>
  <si>
    <t>Project months</t>
  </si>
  <si>
    <t>Period</t>
  </si>
  <si>
    <t>Months</t>
  </si>
  <si>
    <t>Reporting Deadline</t>
  </si>
  <si>
    <t>from</t>
  </si>
  <si>
    <t>to</t>
  </si>
  <si>
    <t>P1</t>
  </si>
  <si>
    <t>P2</t>
  </si>
  <si>
    <t>P3</t>
  </si>
  <si>
    <t>P4</t>
  </si>
  <si>
    <t>P5</t>
  </si>
  <si>
    <t>Work Packages/Reference</t>
  </si>
  <si>
    <t>Start Month</t>
  </si>
  <si>
    <t>End Month</t>
  </si>
  <si>
    <t>Start Date</t>
  </si>
  <si>
    <t>End Date</t>
  </si>
  <si>
    <t>Involvement</t>
  </si>
  <si>
    <t>WP 1</t>
  </si>
  <si>
    <t>x</t>
  </si>
  <si>
    <t>WP 2</t>
  </si>
  <si>
    <t>WP 3</t>
  </si>
  <si>
    <t>WP 4</t>
  </si>
  <si>
    <t>WP 5</t>
  </si>
  <si>
    <t>WP 6</t>
  </si>
  <si>
    <t>WP 7</t>
  </si>
  <si>
    <t>WP 8</t>
  </si>
  <si>
    <t>WP 9</t>
  </si>
  <si>
    <t>WP 10</t>
  </si>
  <si>
    <t>WP 11</t>
  </si>
  <si>
    <t>WP 12</t>
  </si>
  <si>
    <t>WP 13</t>
  </si>
  <si>
    <t>WP 14</t>
  </si>
  <si>
    <t>WP 15</t>
  </si>
  <si>
    <t>X</t>
  </si>
  <si>
    <t>ÜBERSICHT JE MITARBEITER</t>
  </si>
  <si>
    <t>Referenzspalten - können ausgeblendet werden</t>
  </si>
  <si>
    <t>Category</t>
  </si>
  <si>
    <t>Reporting Period</t>
  </si>
  <si>
    <t>Incurred Costs</t>
  </si>
  <si>
    <t>Reported Costs</t>
  </si>
  <si>
    <t>WP1 
(day-equivalents)</t>
  </si>
  <si>
    <t>WP2
(day-equivalents)</t>
  </si>
  <si>
    <t>WP3
(day-equivalents)</t>
  </si>
  <si>
    <t>WP4
(day-equivalents)</t>
  </si>
  <si>
    <t>WP5
(day-equivalents)</t>
  </si>
  <si>
    <t>WP6
(day-equivalents)</t>
  </si>
  <si>
    <t>WP7
(day-equivalents)</t>
  </si>
  <si>
    <t>WP8
(day-equivalents)</t>
  </si>
  <si>
    <t>WP9
(day-equivalents)</t>
  </si>
  <si>
    <t>WP10
(day-equivalents)</t>
  </si>
  <si>
    <t>WP11
(day-equivalents)</t>
  </si>
  <si>
    <t>WP12
(day-equivalents)</t>
  </si>
  <si>
    <t>WP13
(day-equivalents)</t>
  </si>
  <si>
    <t>WP14
(day-equivalents)</t>
  </si>
  <si>
    <t>WP15
(day-equivalents)</t>
  </si>
  <si>
    <t>TOTAL
(day-equivalents)</t>
  </si>
  <si>
    <t>Musterfrau</t>
  </si>
  <si>
    <t>h5</t>
  </si>
  <si>
    <t>G21</t>
  </si>
  <si>
    <t>AD6</t>
  </si>
  <si>
    <t>AE6</t>
  </si>
  <si>
    <t>N6</t>
  </si>
  <si>
    <t>O6</t>
  </si>
  <si>
    <t>P6</t>
  </si>
  <si>
    <t>Q6</t>
  </si>
  <si>
    <t>R6</t>
  </si>
  <si>
    <t>S6</t>
  </si>
  <si>
    <t>T6</t>
  </si>
  <si>
    <t>U6</t>
  </si>
  <si>
    <t>V6</t>
  </si>
  <si>
    <t>W6</t>
  </si>
  <si>
    <t>X6</t>
  </si>
  <si>
    <t>Y6</t>
  </si>
  <si>
    <t>Z6</t>
  </si>
  <si>
    <t>AA6</t>
  </si>
  <si>
    <t>AB6</t>
  </si>
  <si>
    <t>P1 - Adj</t>
  </si>
  <si>
    <t>AD7</t>
  </si>
  <si>
    <t>AE7</t>
  </si>
  <si>
    <t>N7</t>
  </si>
  <si>
    <t>O7</t>
  </si>
  <si>
    <t>P7</t>
  </si>
  <si>
    <t>Q7</t>
  </si>
  <si>
    <t>R7</t>
  </si>
  <si>
    <t>S7</t>
  </si>
  <si>
    <t>T7</t>
  </si>
  <si>
    <t>U7</t>
  </si>
  <si>
    <t>V7</t>
  </si>
  <si>
    <t>W7</t>
  </si>
  <si>
    <t>X7</t>
  </si>
  <si>
    <t>Y7</t>
  </si>
  <si>
    <t>Z7</t>
  </si>
  <si>
    <t>AA7</t>
  </si>
  <si>
    <t>AB7</t>
  </si>
  <si>
    <t>G23</t>
  </si>
  <si>
    <t>AD8</t>
  </si>
  <si>
    <t>AE8</t>
  </si>
  <si>
    <t>N8</t>
  </si>
  <si>
    <t>O8</t>
  </si>
  <si>
    <t>P8</t>
  </si>
  <si>
    <t>Q8</t>
  </si>
  <si>
    <t>R8</t>
  </si>
  <si>
    <t>S8</t>
  </si>
  <si>
    <t>T8</t>
  </si>
  <si>
    <t>U8</t>
  </si>
  <si>
    <t>V8</t>
  </si>
  <si>
    <t>W8</t>
  </si>
  <si>
    <t>X8</t>
  </si>
  <si>
    <t>Y8</t>
  </si>
  <si>
    <t>Z8</t>
  </si>
  <si>
    <t>AA8</t>
  </si>
  <si>
    <t>AB8</t>
  </si>
  <si>
    <t>P2 - Adj</t>
  </si>
  <si>
    <t>AD9</t>
  </si>
  <si>
    <t>AE9</t>
  </si>
  <si>
    <t>N9</t>
  </si>
  <si>
    <t>O9</t>
  </si>
  <si>
    <t>P9</t>
  </si>
  <si>
    <t>Q9</t>
  </si>
  <si>
    <t>R9</t>
  </si>
  <si>
    <t>S9</t>
  </si>
  <si>
    <t>T9</t>
  </si>
  <si>
    <t>U9</t>
  </si>
  <si>
    <t>V9</t>
  </si>
  <si>
    <t>W9</t>
  </si>
  <si>
    <t>X9</t>
  </si>
  <si>
    <t>Y9</t>
  </si>
  <si>
    <t>Z9</t>
  </si>
  <si>
    <t>AA9</t>
  </si>
  <si>
    <t>AB9</t>
  </si>
  <si>
    <t>G25</t>
  </si>
  <si>
    <t>AD10</t>
  </si>
  <si>
    <t>AE10</t>
  </si>
  <si>
    <t>N10</t>
  </si>
  <si>
    <t>O10</t>
  </si>
  <si>
    <t>P10</t>
  </si>
  <si>
    <t>Q10</t>
  </si>
  <si>
    <t>R10</t>
  </si>
  <si>
    <t>S10</t>
  </si>
  <si>
    <t>T10</t>
  </si>
  <si>
    <t>U10</t>
  </si>
  <si>
    <t>V10</t>
  </si>
  <si>
    <t>W10</t>
  </si>
  <si>
    <t>X10</t>
  </si>
  <si>
    <t>Y10</t>
  </si>
  <si>
    <t>Z10</t>
  </si>
  <si>
    <t>AA10</t>
  </si>
  <si>
    <t>AB10</t>
  </si>
  <si>
    <t>P3 - Adj</t>
  </si>
  <si>
    <t>AD11</t>
  </si>
  <si>
    <t>AE11</t>
  </si>
  <si>
    <t>N11</t>
  </si>
  <si>
    <t>O11</t>
  </si>
  <si>
    <t>P11</t>
  </si>
  <si>
    <t>Q11</t>
  </si>
  <si>
    <t>R11</t>
  </si>
  <si>
    <t>S11</t>
  </si>
  <si>
    <t>T11</t>
  </si>
  <si>
    <t>U11</t>
  </si>
  <si>
    <t>V11</t>
  </si>
  <si>
    <t>W11</t>
  </si>
  <si>
    <t>X11</t>
  </si>
  <si>
    <t>Y11</t>
  </si>
  <si>
    <t>Z11</t>
  </si>
  <si>
    <t>AA11</t>
  </si>
  <si>
    <t>AB11</t>
  </si>
  <si>
    <t>G27</t>
  </si>
  <si>
    <t>AD12</t>
  </si>
  <si>
    <t>AE12</t>
  </si>
  <si>
    <t>N12</t>
  </si>
  <si>
    <t>O12</t>
  </si>
  <si>
    <t>P12</t>
  </si>
  <si>
    <t>Q12</t>
  </si>
  <si>
    <t>R12</t>
  </si>
  <si>
    <t>S12</t>
  </si>
  <si>
    <t>T12</t>
  </si>
  <si>
    <t>U12</t>
  </si>
  <si>
    <t>V12</t>
  </si>
  <si>
    <t>W12</t>
  </si>
  <si>
    <t>X12</t>
  </si>
  <si>
    <t>Y12</t>
  </si>
  <si>
    <t>Z12</t>
  </si>
  <si>
    <t>AA12</t>
  </si>
  <si>
    <t>AB12</t>
  </si>
  <si>
    <t>P4 - Adj</t>
  </si>
  <si>
    <t>AD13</t>
  </si>
  <si>
    <t>AE13</t>
  </si>
  <si>
    <t>N13</t>
  </si>
  <si>
    <t>O13</t>
  </si>
  <si>
    <t>P13</t>
  </si>
  <si>
    <t>Q13</t>
  </si>
  <si>
    <t>R13</t>
  </si>
  <si>
    <t>S13</t>
  </si>
  <si>
    <t>T13</t>
  </si>
  <si>
    <t>U13</t>
  </si>
  <si>
    <t>V13</t>
  </si>
  <si>
    <t>W13</t>
  </si>
  <si>
    <t>X13</t>
  </si>
  <si>
    <t>Y13</t>
  </si>
  <si>
    <t>Z13</t>
  </si>
  <si>
    <t>AA13</t>
  </si>
  <si>
    <t>AB13</t>
  </si>
  <si>
    <t>G29</t>
  </si>
  <si>
    <t>AD14</t>
  </si>
  <si>
    <t>AE14</t>
  </si>
  <si>
    <t>N14</t>
  </si>
  <si>
    <t>O14</t>
  </si>
  <si>
    <t>P14</t>
  </si>
  <si>
    <t>Q14</t>
  </si>
  <si>
    <t>R14</t>
  </si>
  <si>
    <t>S14</t>
  </si>
  <si>
    <t>T14</t>
  </si>
  <si>
    <t>U14</t>
  </si>
  <si>
    <t>V14</t>
  </si>
  <si>
    <t>W14</t>
  </si>
  <si>
    <t>X14</t>
  </si>
  <si>
    <t>Y14</t>
  </si>
  <si>
    <t>Z14</t>
  </si>
  <si>
    <t>AA14</t>
  </si>
  <si>
    <t>AB14</t>
  </si>
  <si>
    <t>TOTAL</t>
  </si>
  <si>
    <t>Mustermann</t>
  </si>
  <si>
    <t>Mustermensch</t>
  </si>
  <si>
    <t>Musterhaft</t>
  </si>
  <si>
    <t>Nachname_5</t>
  </si>
  <si>
    <t>Nachname_6</t>
  </si>
  <si>
    <t>Nachname_7</t>
  </si>
  <si>
    <t>Nachname_8</t>
  </si>
  <si>
    <t>Nachname_9</t>
  </si>
  <si>
    <t>Nachname_10</t>
  </si>
  <si>
    <t>PERSONALKOSTEN ÜBERSICHT</t>
  </si>
  <si>
    <t>Financial Report</t>
  </si>
  <si>
    <t>Costs</t>
  </si>
  <si>
    <t>Other</t>
  </si>
  <si>
    <t>Post Doctorate</t>
  </si>
  <si>
    <t>Principal Investigator</t>
  </si>
  <si>
    <t>Senior Staff</t>
  </si>
  <si>
    <t>Student (including PhD, Master, …)</t>
  </si>
  <si>
    <t>Total</t>
  </si>
  <si>
    <t>P4-Adj</t>
  </si>
  <si>
    <t>1. Basisdaten</t>
  </si>
  <si>
    <t>6.    Händischer Übertrag von Tabelle 5 zur Kontrolle und Eintrag 
        im Reporting module im Funding &amp; Tenders Portal</t>
  </si>
  <si>
    <t>Name</t>
  </si>
  <si>
    <t>Marta Musterfrau</t>
  </si>
  <si>
    <t>Type of personnel</t>
  </si>
  <si>
    <r>
      <t>WP1</t>
    </r>
    <r>
      <rPr>
        <b/>
        <sz val="8"/>
        <rFont val="Calibri"/>
        <scheme val="minor"/>
      </rPr>
      <t xml:space="preserve"> 
(day-equivalents)</t>
    </r>
  </si>
  <si>
    <r>
      <t>WP2</t>
    </r>
    <r>
      <rPr>
        <b/>
        <sz val="8"/>
        <rFont val="Calibri"/>
        <scheme val="minor"/>
      </rPr>
      <t xml:space="preserve">
(day-equivalents)</t>
    </r>
  </si>
  <si>
    <r>
      <t>WP3</t>
    </r>
    <r>
      <rPr>
        <b/>
        <sz val="8"/>
        <rFont val="Calibri"/>
        <scheme val="minor"/>
      </rPr>
      <t xml:space="preserve">
(day-equivalents)</t>
    </r>
  </si>
  <si>
    <r>
      <t>WP4</t>
    </r>
    <r>
      <rPr>
        <b/>
        <sz val="8"/>
        <rFont val="Calibri"/>
        <scheme val="minor"/>
      </rPr>
      <t xml:space="preserve">
(day-equivalents)</t>
    </r>
  </si>
  <si>
    <r>
      <t>WP5</t>
    </r>
    <r>
      <rPr>
        <b/>
        <sz val="8"/>
        <rFont val="Calibri"/>
        <scheme val="minor"/>
      </rPr>
      <t xml:space="preserve">
(day-equivalents)</t>
    </r>
  </si>
  <si>
    <r>
      <t>WP6</t>
    </r>
    <r>
      <rPr>
        <b/>
        <sz val="8"/>
        <rFont val="Calibri"/>
        <scheme val="minor"/>
      </rPr>
      <t xml:space="preserve">
(day-equivalents)</t>
    </r>
  </si>
  <si>
    <r>
      <t>WP7</t>
    </r>
    <r>
      <rPr>
        <b/>
        <sz val="8"/>
        <rFont val="Calibri"/>
        <scheme val="minor"/>
      </rPr>
      <t xml:space="preserve">
(day-equivalents)</t>
    </r>
  </si>
  <si>
    <r>
      <t>WP8</t>
    </r>
    <r>
      <rPr>
        <b/>
        <sz val="8"/>
        <rFont val="Calibri"/>
        <scheme val="minor"/>
      </rPr>
      <t xml:space="preserve">
(day-equivalents)</t>
    </r>
  </si>
  <si>
    <r>
      <t>WP9</t>
    </r>
    <r>
      <rPr>
        <b/>
        <sz val="8"/>
        <rFont val="Calibri"/>
        <scheme val="minor"/>
      </rPr>
      <t xml:space="preserve">
(day-equivalents)</t>
    </r>
  </si>
  <si>
    <r>
      <t>WP10</t>
    </r>
    <r>
      <rPr>
        <b/>
        <sz val="8"/>
        <rFont val="Calibri"/>
        <scheme val="minor"/>
      </rPr>
      <t xml:space="preserve">
(day-equivalents)</t>
    </r>
  </si>
  <si>
    <r>
      <t>WP11</t>
    </r>
    <r>
      <rPr>
        <b/>
        <sz val="8"/>
        <rFont val="Calibri"/>
        <scheme val="minor"/>
      </rPr>
      <t xml:space="preserve">
(day-equivalents)</t>
    </r>
  </si>
  <si>
    <r>
      <t>WP12</t>
    </r>
    <r>
      <rPr>
        <b/>
        <sz val="8"/>
        <rFont val="Calibri"/>
        <scheme val="minor"/>
      </rPr>
      <t xml:space="preserve">
(day-equivalents)</t>
    </r>
  </si>
  <si>
    <r>
      <t>WP13</t>
    </r>
    <r>
      <rPr>
        <b/>
        <sz val="8"/>
        <rFont val="Calibri"/>
        <scheme val="minor"/>
      </rPr>
      <t xml:space="preserve">
(day-equivalents)</t>
    </r>
  </si>
  <si>
    <r>
      <t>WP14</t>
    </r>
    <r>
      <rPr>
        <b/>
        <sz val="8"/>
        <rFont val="Calibri"/>
        <scheme val="minor"/>
      </rPr>
      <t xml:space="preserve">
(day-equivalents)</t>
    </r>
  </si>
  <si>
    <r>
      <t>WP15</t>
    </r>
    <r>
      <rPr>
        <b/>
        <sz val="8"/>
        <rFont val="Calibri"/>
        <scheme val="minor"/>
      </rPr>
      <t xml:space="preserve">
(day-equivalents)</t>
    </r>
  </si>
  <si>
    <r>
      <t>TOTAL</t>
    </r>
    <r>
      <rPr>
        <b/>
        <sz val="8"/>
        <rFont val="Calibri"/>
        <scheme val="minor"/>
      </rPr>
      <t xml:space="preserve">
(day-equivalents)</t>
    </r>
  </si>
  <si>
    <r>
      <t xml:space="preserve">Personnel costs </t>
    </r>
    <r>
      <rPr>
        <b/>
        <u/>
        <sz val="14"/>
        <rFont val="Calibri"/>
        <scheme val="minor"/>
      </rPr>
      <t>reported to EU</t>
    </r>
  </si>
  <si>
    <t>Reported on</t>
  </si>
  <si>
    <t>yes</t>
  </si>
  <si>
    <t>Last update</t>
  </si>
  <si>
    <t>Day-equivalent</t>
  </si>
  <si>
    <t>no</t>
  </si>
  <si>
    <t>Working contracts in EU project (optional)</t>
  </si>
  <si>
    <t>Percentage</t>
  </si>
  <si>
    <t>Hours/week</t>
  </si>
  <si>
    <t>Hours/month</t>
  </si>
  <si>
    <t>More EU contract(s)?</t>
  </si>
  <si>
    <t>5.    Anzahl Tage pro Arbeitspaket und abrechenbare Kosten und 
       mögliche Adjustments</t>
  </si>
  <si>
    <t>Total contract</t>
  </si>
  <si>
    <t>EU contract</t>
  </si>
  <si>
    <r>
      <t xml:space="preserve">Period
</t>
    </r>
    <r>
      <rPr>
        <b/>
        <i/>
        <sz val="11"/>
        <rFont val="Calibri"/>
      </rPr>
      <t>from  to</t>
    </r>
  </si>
  <si>
    <t>Total Personnel costs</t>
  </si>
  <si>
    <t>Maximum declarable day-equivalents (rounded)</t>
  </si>
  <si>
    <t>Daily rate (total contract)</t>
  </si>
  <si>
    <t>Calculated costs before ceiling</t>
  </si>
  <si>
    <t xml:space="preserve">Maximum declarable personnel costs (EU project) </t>
  </si>
  <si>
    <t>Ceiling - personnel costs (EU project)</t>
  </si>
  <si>
    <t>Maximum declarable day-equivalents (EU project)</t>
  </si>
  <si>
    <t xml:space="preserve">Documented day-equivalents </t>
  </si>
  <si>
    <r>
      <t xml:space="preserve">Ceiling - maximum day equivalents </t>
    </r>
    <r>
      <rPr>
        <b/>
        <u/>
        <sz val="11"/>
        <rFont val="Calibri"/>
      </rPr>
      <t>per reporting period</t>
    </r>
  </si>
  <si>
    <r>
      <t xml:space="preserve">Personnel costs 
</t>
    </r>
    <r>
      <rPr>
        <b/>
        <u/>
        <sz val="11"/>
        <rFont val="Calibri"/>
        <scheme val="minor"/>
      </rPr>
      <t>to be reported to EU</t>
    </r>
  </si>
  <si>
    <t>Year</t>
  </si>
  <si>
    <t xml:space="preserve">Maximum declarable day-equivalents </t>
  </si>
  <si>
    <t>Documented day-equivalents</t>
  </si>
  <si>
    <r>
      <t xml:space="preserve">Ceiling - maximum day equivalences  </t>
    </r>
    <r>
      <rPr>
        <b/>
        <u/>
        <sz val="11"/>
        <rFont val="Calibri"/>
        <scheme val="minor"/>
      </rPr>
      <t>per given year</t>
    </r>
  </si>
  <si>
    <t>Relevant for reporting period</t>
  </si>
  <si>
    <t>Bei mehreren parallelen EU Projekten ist das Horizontal Ceiling zu beachten!</t>
  </si>
  <si>
    <t>Hours worked on the action (based on timesheets)</t>
  </si>
  <si>
    <t>Calendar year</t>
  </si>
  <si>
    <t xml:space="preserve">FTE </t>
  </si>
  <si>
    <t xml:space="preserve">Day-equivalents </t>
  </si>
  <si>
    <t>TOTAL actual personnel costs</t>
  </si>
  <si>
    <t>Actual personnel costs (EU project)</t>
  </si>
  <si>
    <r>
      <t xml:space="preserve">WP1
</t>
    </r>
    <r>
      <rPr>
        <b/>
        <sz val="8"/>
        <color theme="1"/>
        <rFont val="Calibri"/>
        <scheme val="minor"/>
      </rPr>
      <t>(productive hours)</t>
    </r>
  </si>
  <si>
    <r>
      <t xml:space="preserve">WP2
</t>
    </r>
    <r>
      <rPr>
        <b/>
        <sz val="8"/>
        <color theme="1"/>
        <rFont val="Calibri"/>
        <scheme val="minor"/>
      </rPr>
      <t>(productive hours)</t>
    </r>
  </si>
  <si>
    <r>
      <t xml:space="preserve">WP3
</t>
    </r>
    <r>
      <rPr>
        <b/>
        <sz val="8"/>
        <color theme="1"/>
        <rFont val="Calibri"/>
        <scheme val="minor"/>
      </rPr>
      <t>(productive hours)</t>
    </r>
  </si>
  <si>
    <r>
      <t xml:space="preserve">WP4
</t>
    </r>
    <r>
      <rPr>
        <b/>
        <sz val="8"/>
        <color theme="1"/>
        <rFont val="Calibri"/>
        <scheme val="minor"/>
      </rPr>
      <t>(productive hours)</t>
    </r>
  </si>
  <si>
    <r>
      <t xml:space="preserve">WP5
</t>
    </r>
    <r>
      <rPr>
        <b/>
        <sz val="8"/>
        <color theme="1"/>
        <rFont val="Calibri"/>
        <scheme val="minor"/>
      </rPr>
      <t>(productive hours)</t>
    </r>
  </si>
  <si>
    <r>
      <t xml:space="preserve">WP6
</t>
    </r>
    <r>
      <rPr>
        <b/>
        <sz val="8"/>
        <color theme="1"/>
        <rFont val="Calibri"/>
        <scheme val="minor"/>
      </rPr>
      <t>(productive hours)</t>
    </r>
  </si>
  <si>
    <r>
      <t xml:space="preserve">WP7
</t>
    </r>
    <r>
      <rPr>
        <b/>
        <sz val="8"/>
        <color theme="1"/>
        <rFont val="Calibri"/>
        <scheme val="minor"/>
      </rPr>
      <t>(productive hours)</t>
    </r>
  </si>
  <si>
    <r>
      <t xml:space="preserve">WP8
</t>
    </r>
    <r>
      <rPr>
        <b/>
        <sz val="8"/>
        <color theme="1"/>
        <rFont val="Calibri"/>
        <scheme val="minor"/>
      </rPr>
      <t>(productive hours)</t>
    </r>
  </si>
  <si>
    <r>
      <t xml:space="preserve">WP9
</t>
    </r>
    <r>
      <rPr>
        <b/>
        <sz val="8"/>
        <color theme="1"/>
        <rFont val="Calibri"/>
        <scheme val="minor"/>
      </rPr>
      <t>(productive hours)</t>
    </r>
  </si>
  <si>
    <r>
      <t xml:space="preserve">WP10
</t>
    </r>
    <r>
      <rPr>
        <b/>
        <sz val="8"/>
        <color theme="1"/>
        <rFont val="Calibri"/>
        <scheme val="minor"/>
      </rPr>
      <t>(productive hours)</t>
    </r>
  </si>
  <si>
    <r>
      <t xml:space="preserve">WP11
</t>
    </r>
    <r>
      <rPr>
        <b/>
        <sz val="8"/>
        <color theme="1"/>
        <rFont val="Calibri"/>
        <scheme val="minor"/>
      </rPr>
      <t>(productive hours)</t>
    </r>
  </si>
  <si>
    <r>
      <t xml:space="preserve">WP12
</t>
    </r>
    <r>
      <rPr>
        <b/>
        <sz val="8"/>
        <color theme="1"/>
        <rFont val="Calibri"/>
        <scheme val="minor"/>
      </rPr>
      <t>(productive hours)</t>
    </r>
  </si>
  <si>
    <r>
      <t xml:space="preserve">WP13
</t>
    </r>
    <r>
      <rPr>
        <b/>
        <sz val="8"/>
        <color theme="1"/>
        <rFont val="Calibri"/>
        <scheme val="minor"/>
      </rPr>
      <t>(productive hours)</t>
    </r>
  </si>
  <si>
    <r>
      <t xml:space="preserve">WP14
</t>
    </r>
    <r>
      <rPr>
        <b/>
        <sz val="8"/>
        <color theme="1"/>
        <rFont val="Calibri"/>
        <scheme val="minor"/>
      </rPr>
      <t>(productive hours)</t>
    </r>
  </si>
  <si>
    <r>
      <t xml:space="preserve">WP15
</t>
    </r>
    <r>
      <rPr>
        <b/>
        <sz val="8"/>
        <color theme="1"/>
        <rFont val="Calibri"/>
        <scheme val="minor"/>
      </rPr>
      <t>(productive hours)</t>
    </r>
  </si>
  <si>
    <r>
      <t xml:space="preserve">TOTAL
</t>
    </r>
    <r>
      <rPr>
        <b/>
        <sz val="8"/>
        <color theme="1"/>
        <rFont val="Calibri"/>
        <scheme val="minor"/>
      </rPr>
      <t>(productive hours)</t>
    </r>
  </si>
  <si>
    <t>Day-equivalents (not rounded)</t>
  </si>
  <si>
    <r>
      <t>Ceiling - maximum day equivalen</t>
    </r>
    <r>
      <rPr>
        <sz val="11"/>
        <rFont val="Calibri"/>
        <scheme val="minor"/>
      </rPr>
      <t>ts</t>
    </r>
    <r>
      <rPr>
        <b/>
        <sz val="11"/>
        <rFont val="Calibri"/>
        <scheme val="minor"/>
      </rPr>
      <t xml:space="preserve"> </t>
    </r>
    <r>
      <rPr>
        <b/>
        <u/>
        <sz val="11"/>
        <rFont val="Calibri"/>
        <scheme val="minor"/>
      </rPr>
      <t>per given year</t>
    </r>
  </si>
  <si>
    <t>Mark Mustermann</t>
  </si>
  <si>
    <t>Maria Mustermensch</t>
  </si>
  <si>
    <t>Maxime Musterhaft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</si>
</sst>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_-* #,##0.0\ _€_-;\-* #,##0.0\ _€_-;_-* &quot;-&quot;??\ _€_-;_-@_-"/>
    <numFmt numFmtId="166" formatCode="0.0"/>
    <numFmt numFmtId="167" formatCode="#,##0.00\ &quot;€&quot;"/>
    <numFmt numFmtId="168" formatCode="yyyy"/>
    <numFmt numFmtId="169" formatCode="yyyymm"/>
  </numFmts>
  <fonts count="50">
    <font>
      <sz val="12"/>
      <color theme="1"/>
      <name val="Arial"/>
    </font>
    <font>
      <sz val="12"/>
      <color theme="0"/>
      <name val="Arial"/>
    </font>
    <font>
      <sz val="11"/>
      <color rgb="FF3F3F76"/>
      <name val="Calibri"/>
      <scheme val="minor"/>
    </font>
    <font>
      <sz val="11"/>
      <color theme="1"/>
      <name val="Calibri"/>
      <scheme val="minor"/>
    </font>
    <font>
      <b/>
      <sz val="11"/>
      <color theme="1"/>
      <name val="Calibri"/>
      <scheme val="minor"/>
    </font>
    <font>
      <b/>
      <sz val="14"/>
      <color theme="0"/>
      <name val="Calibri"/>
      <scheme val="minor"/>
    </font>
    <font>
      <b/>
      <u/>
      <sz val="14"/>
      <color theme="0"/>
      <name val="Calibri"/>
      <scheme val="minor"/>
    </font>
    <font>
      <sz val="11"/>
      <name val="Calibri"/>
      <scheme val="minor"/>
    </font>
    <font>
      <sz val="12"/>
      <name val="Arial"/>
    </font>
    <font>
      <b/>
      <sz val="14"/>
      <color indexed="65"/>
      <name val="Calibri"/>
    </font>
    <font>
      <sz val="11"/>
      <name val="Calibri"/>
    </font>
    <font>
      <b/>
      <u/>
      <sz val="14"/>
      <color indexed="65"/>
      <name val="Calibri"/>
    </font>
    <font>
      <b/>
      <sz val="14"/>
      <color theme="4" tint="-0.249977111117893"/>
      <name val="Calibri"/>
      <scheme val="minor"/>
    </font>
    <font>
      <b/>
      <sz val="14"/>
      <color theme="1"/>
      <name val="Calibri"/>
      <scheme val="minor"/>
    </font>
    <font>
      <sz val="11"/>
      <color indexed="2"/>
      <name val="Calibri"/>
      <scheme val="minor"/>
    </font>
    <font>
      <b/>
      <i/>
      <sz val="11"/>
      <color theme="1"/>
      <name val="Calibri"/>
      <scheme val="minor"/>
    </font>
    <font>
      <sz val="11"/>
      <color theme="0"/>
      <name val="Calibri"/>
      <scheme val="minor"/>
    </font>
    <font>
      <b/>
      <sz val="11"/>
      <name val="Calibri"/>
      <scheme val="minor"/>
    </font>
    <font>
      <b/>
      <sz val="12"/>
      <color theme="1"/>
      <name val="Arial"/>
    </font>
    <font>
      <b/>
      <sz val="12"/>
      <name val="Arial"/>
    </font>
    <font>
      <sz val="11"/>
      <color theme="1"/>
      <name val="Arial"/>
    </font>
    <font>
      <b/>
      <sz val="26"/>
      <color theme="4" tint="-0.249977111117893"/>
      <name val="Calibri"/>
      <scheme val="minor"/>
    </font>
    <font>
      <b/>
      <sz val="24"/>
      <color theme="4" tint="-0.249977111117893"/>
      <name val="Calibri"/>
      <scheme val="minor"/>
    </font>
    <font>
      <sz val="11"/>
      <color rgb="FF00B050"/>
      <name val="Calibri"/>
      <scheme val="minor"/>
    </font>
    <font>
      <i/>
      <sz val="11"/>
      <color rgb="FF00B0F0"/>
      <name val="Calibri"/>
      <scheme val="minor"/>
    </font>
    <font>
      <b/>
      <sz val="14"/>
      <name val="Calibri"/>
      <scheme val="minor"/>
    </font>
    <font>
      <b/>
      <sz val="12"/>
      <name val="Calibri"/>
      <scheme val="minor"/>
    </font>
    <font>
      <b/>
      <sz val="11"/>
      <name val="Calibri"/>
    </font>
    <font>
      <i/>
      <sz val="11"/>
      <name val="Calibri"/>
    </font>
    <font>
      <sz val="11"/>
      <color theme="1"/>
      <name val="Calibri"/>
    </font>
    <font>
      <b/>
      <sz val="14"/>
      <color theme="1"/>
      <name val="Calibri"/>
    </font>
    <font>
      <i/>
      <sz val="11"/>
      <name val="Calibri"/>
      <scheme val="minor"/>
    </font>
    <font>
      <b/>
      <i/>
      <sz val="14"/>
      <name val="Calibri"/>
      <scheme val="minor"/>
    </font>
    <font>
      <sz val="9"/>
      <color theme="1"/>
      <name val="Calibri"/>
      <scheme val="minor"/>
    </font>
    <font>
      <i/>
      <sz val="11"/>
      <color theme="0"/>
      <name val="Calibri"/>
    </font>
    <font>
      <b/>
      <i/>
      <sz val="11"/>
      <color indexed="2"/>
      <name val="Calibri"/>
      <scheme val="minor"/>
    </font>
    <font>
      <i/>
      <sz val="11"/>
      <color indexed="2"/>
      <name val="Calibri"/>
      <scheme val="minor"/>
    </font>
    <font>
      <sz val="11"/>
      <color rgb="FFFF66CC"/>
      <name val="Calibri"/>
      <scheme val="minor"/>
    </font>
    <font>
      <i/>
      <sz val="11"/>
      <color indexed="6"/>
      <name val="Calibri"/>
      <scheme val="minor"/>
    </font>
    <font>
      <b/>
      <sz val="9"/>
      <color theme="1"/>
      <name val="Calibri"/>
      <scheme val="minor"/>
    </font>
    <font>
      <b/>
      <sz val="11"/>
      <color indexed="64"/>
      <name val="Calibri"/>
      <scheme val="minor"/>
    </font>
    <font>
      <sz val="12"/>
      <color theme="1"/>
      <name val="Arial"/>
    </font>
    <font>
      <sz val="11"/>
      <color indexed="2"/>
      <name val="Calibri"/>
    </font>
    <font>
      <b/>
      <sz val="11"/>
      <color theme="4" tint="-0.249977111117893"/>
      <name val="Calibri"/>
      <scheme val="minor"/>
    </font>
    <font>
      <b/>
      <sz val="8"/>
      <name val="Calibri"/>
      <scheme val="minor"/>
    </font>
    <font>
      <b/>
      <u/>
      <sz val="14"/>
      <name val="Calibri"/>
      <scheme val="minor"/>
    </font>
    <font>
      <b/>
      <i/>
      <sz val="11"/>
      <name val="Calibri"/>
    </font>
    <font>
      <b/>
      <u/>
      <sz val="11"/>
      <name val="Calibri"/>
    </font>
    <font>
      <b/>
      <u/>
      <sz val="11"/>
      <name val="Calibri"/>
      <scheme val="minor"/>
    </font>
    <font>
      <b/>
      <sz val="8"/>
      <color theme="1"/>
      <name val="Calibri"/>
      <scheme val="minor"/>
    </font>
  </fonts>
  <fills count="41">
    <fill>
      <patternFill patternType="none"/>
    </fill>
    <fill>
      <patternFill patternType="gray125"/>
    </fill>
    <fill>
      <patternFill patternType="solid">
        <fgColor theme="9"/>
        <bgColor theme="9"/>
      </patternFill>
    </fill>
    <fill>
      <patternFill patternType="solid">
        <fgColor indexed="47"/>
        <bgColor indexed="47"/>
      </patternFill>
    </fill>
    <fill>
      <patternFill patternType="solid">
        <fgColor rgb="FF5B9BD5"/>
        <bgColor rgb="FF5B9BD5"/>
      </patternFill>
    </fill>
    <fill>
      <patternFill patternType="solid">
        <fgColor rgb="FFD9E1F2"/>
        <bgColor rgb="FFD9E1F2"/>
      </patternFill>
    </fill>
    <fill>
      <patternFill patternType="solid">
        <fgColor rgb="FFC6E0B4"/>
        <bgColor rgb="FFC6E0B4"/>
      </patternFill>
    </fill>
    <fill>
      <patternFill patternType="solid">
        <fgColor rgb="FFE2EFDA"/>
        <bgColor rgb="FFE2EFDA"/>
      </patternFill>
    </fill>
    <fill>
      <patternFill patternType="solid">
        <fgColor indexed="26"/>
        <bgColor indexed="26"/>
      </patternFill>
    </fill>
    <fill>
      <patternFill patternType="solid">
        <fgColor theme="0" tint="-0.14999847407452621"/>
        <bgColor theme="0" tint="-4.9989318521683403E-2"/>
      </patternFill>
    </fill>
    <fill>
      <patternFill patternType="solid">
        <fgColor theme="0"/>
        <bgColor theme="0" tint="-4.9989318521683403E-2"/>
      </patternFill>
    </fill>
    <fill>
      <patternFill patternType="solid">
        <fgColor rgb="FFD9E1F2"/>
        <bgColor theme="4" tint="0.59999389629810485"/>
      </patternFill>
    </fill>
    <fill>
      <patternFill patternType="solid">
        <fgColor rgb="FFD9E1F2"/>
        <bgColor theme="7" tint="0.39997558519241921"/>
      </patternFill>
    </fill>
    <fill>
      <patternFill patternType="solid">
        <fgColor indexed="26"/>
        <bgColor theme="0"/>
      </patternFill>
    </fill>
    <fill>
      <patternFill patternType="solid">
        <fgColor theme="9" tint="0.79998168889431442"/>
        <bgColor theme="7" tint="0.39997558519241921"/>
      </patternFill>
    </fill>
    <fill>
      <patternFill patternType="solid">
        <fgColor theme="9" tint="0.59999389629810485"/>
        <bgColor theme="7" tint="0.39997558519241921"/>
      </patternFill>
    </fill>
    <fill>
      <patternFill patternType="solid">
        <fgColor theme="9" tint="0.39997558519241921"/>
        <bgColor theme="7" tint="0.39997558519241921"/>
      </patternFill>
    </fill>
    <fill>
      <patternFill patternType="solid">
        <fgColor theme="9"/>
        <bgColor theme="7" tint="0.39997558519241921"/>
      </patternFill>
    </fill>
    <fill>
      <patternFill patternType="solid">
        <fgColor rgb="FF548235"/>
        <bgColor theme="7" tint="0.39997558519241921"/>
      </patternFill>
    </fill>
    <fill>
      <patternFill patternType="solid">
        <fgColor indexed="26"/>
        <bgColor theme="7" tint="0.79998168889431442"/>
      </patternFill>
    </fill>
    <fill>
      <patternFill patternType="solid">
        <fgColor theme="0" tint="-0.14999847407452621"/>
        <bgColor theme="0" tint="-0.14999847407452621"/>
      </patternFill>
    </fill>
    <fill>
      <patternFill patternType="solid">
        <fgColor indexed="5"/>
        <bgColor indexed="5"/>
      </patternFill>
    </fill>
    <fill>
      <patternFill patternType="solid">
        <fgColor rgb="FFD9E1F2"/>
        <bgColor theme="2"/>
      </patternFill>
    </fill>
    <fill>
      <patternFill patternType="solid">
        <fgColor indexed="26"/>
        <bgColor theme="0" tint="-4.9989318521683403E-2"/>
      </patternFill>
    </fill>
    <fill>
      <patternFill patternType="solid">
        <fgColor theme="0" tint="-4.9989318521683403E-2"/>
        <bgColor theme="0" tint="-4.9989318521683403E-2"/>
      </patternFill>
    </fill>
    <fill>
      <patternFill patternType="solid">
        <fgColor theme="9" tint="0.79998168889431442"/>
        <bgColor theme="9" tint="0.79998168889431442"/>
      </patternFill>
    </fill>
    <fill>
      <patternFill patternType="solid">
        <fgColor theme="0" tint="-0.14999847407452621"/>
        <bgColor theme="4"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solid">
        <fgColor theme="9"/>
        <bgColor theme="9" tint="0.39997558519241921"/>
      </patternFill>
    </fill>
    <fill>
      <patternFill patternType="solid">
        <fgColor theme="9" tint="-0.249977111117893"/>
        <bgColor theme="9"/>
      </patternFill>
    </fill>
    <fill>
      <patternFill patternType="solid">
        <fgColor theme="4" tint="0.79998168889431442"/>
        <bgColor theme="2"/>
      </patternFill>
    </fill>
    <fill>
      <patternFill patternType="solid">
        <fgColor rgb="FFD9E1F2"/>
        <bgColor theme="9" tint="0.59999389629810485"/>
      </patternFill>
    </fill>
    <fill>
      <patternFill patternType="solid">
        <fgColor rgb="FFD9E1F2"/>
        <bgColor rgb="FFFFD966"/>
      </patternFill>
    </fill>
    <fill>
      <patternFill patternType="solid">
        <fgColor theme="9" tint="0.79998168889431442"/>
        <bgColor rgb="FFFFD966"/>
      </patternFill>
    </fill>
    <fill>
      <patternFill patternType="solid">
        <fgColor theme="9" tint="0.59999389629810485"/>
        <bgColor rgb="FFFFD966"/>
      </patternFill>
    </fill>
    <fill>
      <patternFill patternType="solid">
        <fgColor theme="9" tint="0.39997558519241921"/>
        <bgColor rgb="FFFFD966"/>
      </patternFill>
    </fill>
    <fill>
      <patternFill patternType="solid">
        <fgColor theme="9"/>
        <bgColor rgb="FFFFD966"/>
      </patternFill>
    </fill>
    <fill>
      <patternFill patternType="solid">
        <fgColor rgb="FF548235"/>
        <bgColor rgb="FFFFD966"/>
      </patternFill>
    </fill>
    <fill>
      <patternFill patternType="solid">
        <fgColor theme="0" tint="-0.14999847407452621"/>
        <bgColor rgb="FFF2F2F2"/>
      </patternFill>
    </fill>
    <fill>
      <patternFill patternType="solid">
        <fgColor theme="0"/>
        <bgColor theme="0"/>
      </patternFill>
    </fill>
  </fills>
  <borders count="45">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medium">
        <color auto="1"/>
      </left>
      <right style="medium">
        <color auto="1"/>
      </right>
      <top style="medium">
        <color auto="1"/>
      </top>
      <bottom style="thin">
        <color auto="1"/>
      </bottom>
      <diagonal/>
    </border>
    <border>
      <left style="thin">
        <color rgb="FF7F7F7F"/>
      </left>
      <right style="thin">
        <color auto="1"/>
      </right>
      <top/>
      <bottom style="thin">
        <color rgb="FF7F7F7F"/>
      </bottom>
      <diagonal/>
    </border>
    <border>
      <left style="medium">
        <color auto="1"/>
      </left>
      <right style="medium">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style="medium">
        <color auto="1"/>
      </left>
      <right/>
      <top/>
      <bottom style="medium">
        <color auto="1"/>
      </bottom>
      <diagonal/>
    </border>
  </borders>
  <cellStyleXfs count="14">
    <xf numFmtId="0" fontId="0" fillId="0" borderId="0"/>
    <xf numFmtId="0" fontId="1" fillId="2" borderId="0" applyNumberFormat="0" applyBorder="0" applyProtection="0"/>
    <xf numFmtId="0" fontId="2" fillId="3" borderId="1" applyNumberFormat="0" applyProtection="0"/>
    <xf numFmtId="0" fontId="2" fillId="3" borderId="1" applyNumberFormat="0" applyProtection="0"/>
    <xf numFmtId="164" fontId="41" fillId="0" borderId="0" applyFont="0" applyFill="0" applyBorder="0" applyProtection="0"/>
    <xf numFmtId="164" fontId="41" fillId="0" borderId="0" applyFont="0" applyFill="0" applyBorder="0" applyProtection="0"/>
    <xf numFmtId="9" fontId="41" fillId="0" borderId="0" applyFont="0" applyFill="0" applyBorder="0" applyProtection="0"/>
    <xf numFmtId="9" fontId="41" fillId="0" borderId="0" applyFont="0" applyFill="0" applyBorder="0" applyProtection="0"/>
    <xf numFmtId="0" fontId="41" fillId="0" borderId="0"/>
    <xf numFmtId="0" fontId="3" fillId="0" borderId="0"/>
    <xf numFmtId="0" fontId="3" fillId="0" borderId="0"/>
    <xf numFmtId="0" fontId="3" fillId="0" borderId="0"/>
    <xf numFmtId="44" fontId="41" fillId="0" borderId="0" applyFont="0" applyFill="0" applyBorder="0" applyProtection="0"/>
    <xf numFmtId="44" fontId="41" fillId="0" borderId="0" applyFont="0" applyFill="0" applyBorder="0" applyProtection="0"/>
  </cellStyleXfs>
  <cellXfs count="372">
    <xf numFmtId="0" fontId="0" fillId="0" borderId="0" xfId="0"/>
    <xf numFmtId="17" fontId="4" fillId="0" borderId="0" xfId="0" applyNumberFormat="1" applyFont="1" applyAlignment="1">
      <alignment horizontal="left"/>
    </xf>
    <xf numFmtId="17" fontId="4" fillId="0" borderId="0" xfId="0" quotePrefix="1" applyNumberFormat="1" applyFont="1" applyAlignment="1">
      <alignment horizontal="left"/>
    </xf>
    <xf numFmtId="49" fontId="4" fillId="0" borderId="0" xfId="0" applyNumberFormat="1" applyFont="1"/>
    <xf numFmtId="0" fontId="3" fillId="0" borderId="0" xfId="0" applyFont="1"/>
    <xf numFmtId="0" fontId="4" fillId="0" borderId="0" xfId="0" applyFont="1"/>
    <xf numFmtId="0" fontId="5" fillId="4" borderId="0" xfId="0" applyFont="1" applyFill="1"/>
    <xf numFmtId="0" fontId="3" fillId="5" borderId="0" xfId="0" applyFont="1" applyFill="1"/>
    <xf numFmtId="0" fontId="3" fillId="5" borderId="0" xfId="0" applyFont="1" applyFill="1" applyAlignment="1">
      <alignment wrapText="1"/>
    </xf>
    <xf numFmtId="0" fontId="6" fillId="4" borderId="0" xfId="0" applyFont="1" applyFill="1"/>
    <xf numFmtId="0" fontId="7" fillId="5" borderId="0" xfId="0" applyFont="1" applyFill="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9" fillId="6" borderId="0" xfId="0" applyFont="1" applyFill="1" applyAlignment="1">
      <alignment horizontal="left"/>
    </xf>
    <xf numFmtId="0" fontId="10" fillId="7" borderId="0" xfId="0" applyFont="1" applyFill="1" applyAlignment="1">
      <alignment horizontal="left" wrapText="1"/>
    </xf>
    <xf numFmtId="0" fontId="10" fillId="7" borderId="0" xfId="0" applyFont="1" applyFill="1" applyAlignment="1">
      <alignment horizontal="left" vertical="center" wrapText="1"/>
    </xf>
    <xf numFmtId="0" fontId="11" fillId="6" borderId="0" xfId="0" applyFont="1" applyFill="1" applyAlignment="1">
      <alignment horizontal="left"/>
    </xf>
    <xf numFmtId="0" fontId="10" fillId="7" borderId="0" xfId="0" applyFont="1" applyFill="1" applyAlignment="1">
      <alignment horizontal="left" vertical="top" wrapText="1"/>
    </xf>
    <xf numFmtId="0" fontId="7" fillId="5" borderId="0" xfId="0" applyFont="1" applyFill="1" applyAlignment="1">
      <alignment wrapText="1"/>
    </xf>
    <xf numFmtId="0" fontId="3" fillId="8" borderId="0" xfId="0" applyFont="1" applyFill="1"/>
    <xf numFmtId="0" fontId="3" fillId="9" borderId="0" xfId="0" applyFont="1" applyFill="1"/>
    <xf numFmtId="0" fontId="7" fillId="10" borderId="0" xfId="0" applyFont="1" applyFill="1"/>
    <xf numFmtId="0" fontId="10" fillId="5" borderId="0" xfId="0" applyFont="1" applyFill="1" applyAlignment="1">
      <alignment wrapText="1"/>
    </xf>
    <xf numFmtId="0" fontId="10" fillId="5" borderId="0" xfId="0" quotePrefix="1" applyFont="1" applyFill="1" applyAlignment="1">
      <alignment wrapText="1"/>
    </xf>
    <xf numFmtId="0" fontId="3" fillId="5" borderId="0" xfId="0" quotePrefix="1" applyFont="1" applyFill="1" applyAlignment="1">
      <alignment wrapText="1"/>
    </xf>
    <xf numFmtId="0" fontId="5" fillId="5" borderId="0" xfId="0" applyFont="1" applyFill="1"/>
    <xf numFmtId="0" fontId="12" fillId="5" borderId="0" xfId="0" applyFont="1" applyFill="1" applyAlignment="1">
      <alignment wrapText="1"/>
    </xf>
    <xf numFmtId="0" fontId="7" fillId="5" borderId="0" xfId="0" applyFont="1" applyFill="1" applyAlignment="1">
      <alignment horizontal="left" vertical="center" wrapText="1"/>
    </xf>
    <xf numFmtId="0" fontId="7" fillId="5" borderId="0" xfId="0" applyFont="1" applyFill="1" applyAlignment="1">
      <alignment vertical="top" wrapText="1"/>
    </xf>
    <xf numFmtId="0" fontId="13" fillId="11" borderId="2" xfId="0" applyFont="1" applyFill="1" applyBorder="1" applyAlignment="1">
      <alignment vertical="top"/>
    </xf>
    <xf numFmtId="0" fontId="13" fillId="11" borderId="3" xfId="0" applyFont="1" applyFill="1" applyBorder="1" applyAlignment="1">
      <alignment vertical="top"/>
    </xf>
    <xf numFmtId="0" fontId="13" fillId="11" borderId="4" xfId="0" applyFont="1" applyFill="1" applyBorder="1" applyAlignment="1">
      <alignment vertical="top"/>
    </xf>
    <xf numFmtId="0" fontId="7" fillId="0" borderId="0" xfId="0" applyFont="1" applyAlignment="1">
      <alignment horizontal="center" vertical="center"/>
    </xf>
    <xf numFmtId="0" fontId="7" fillId="0" borderId="0" xfId="0" applyFont="1" applyAlignment="1">
      <alignment vertical="top"/>
    </xf>
    <xf numFmtId="0" fontId="14" fillId="0" borderId="0" xfId="0" applyFont="1" applyAlignment="1">
      <alignment vertical="center"/>
    </xf>
    <xf numFmtId="0" fontId="4" fillId="12" borderId="5" xfId="0" applyFont="1" applyFill="1" applyBorder="1" applyAlignment="1">
      <alignment horizontal="center" vertical="center" wrapText="1"/>
    </xf>
    <xf numFmtId="0" fontId="15" fillId="12" borderId="5" xfId="0" applyFont="1" applyFill="1" applyBorder="1" applyAlignment="1">
      <alignment horizontal="center"/>
    </xf>
    <xf numFmtId="0" fontId="3" fillId="14" borderId="5" xfId="0" applyFont="1" applyFill="1" applyBorder="1"/>
    <xf numFmtId="0" fontId="3" fillId="8" borderId="5" xfId="0" applyFont="1" applyFill="1" applyBorder="1" applyAlignment="1">
      <alignment horizontal="center"/>
    </xf>
    <xf numFmtId="14" fontId="3" fillId="9" borderId="5" xfId="0" applyNumberFormat="1" applyFont="1" applyFill="1" applyBorder="1"/>
    <xf numFmtId="1" fontId="7" fillId="9" borderId="5" xfId="4" applyNumberFormat="1" applyFont="1" applyFill="1" applyBorder="1" applyAlignment="1">
      <alignment horizontal="center"/>
    </xf>
    <xf numFmtId="0" fontId="3" fillId="15" borderId="5" xfId="0" applyFont="1" applyFill="1" applyBorder="1"/>
    <xf numFmtId="0" fontId="3" fillId="16" borderId="5" xfId="0" applyFont="1" applyFill="1" applyBorder="1"/>
    <xf numFmtId="0" fontId="3" fillId="8" borderId="5" xfId="0" applyFont="1" applyFill="1" applyBorder="1" applyAlignment="1">
      <alignment horizontal="center" vertical="center"/>
    </xf>
    <xf numFmtId="0" fontId="3" fillId="17" borderId="5" xfId="0" applyFont="1" applyFill="1" applyBorder="1"/>
    <xf numFmtId="0" fontId="16" fillId="18" borderId="5" xfId="0" applyFont="1" applyFill="1" applyBorder="1"/>
    <xf numFmtId="0" fontId="3" fillId="0" borderId="0" xfId="0" applyFont="1" applyAlignment="1">
      <alignment horizontal="center" vertical="center"/>
    </xf>
    <xf numFmtId="1" fontId="3" fillId="0" borderId="0" xfId="0" applyNumberFormat="1" applyFont="1" applyAlignment="1">
      <alignment horizontal="center" vertical="center"/>
    </xf>
    <xf numFmtId="14" fontId="3" fillId="0" borderId="0" xfId="0" applyNumberFormat="1" applyFont="1" applyAlignment="1">
      <alignment vertical="center"/>
    </xf>
    <xf numFmtId="14" fontId="3" fillId="0" borderId="0" xfId="0" applyNumberFormat="1" applyFont="1"/>
    <xf numFmtId="0" fontId="3" fillId="0" borderId="0" xfId="0" applyFont="1" applyAlignment="1">
      <alignment wrapText="1"/>
    </xf>
    <xf numFmtId="0" fontId="17" fillId="12" borderId="5" xfId="0" applyFont="1" applyFill="1" applyBorder="1" applyAlignment="1">
      <alignment horizontal="center" vertical="center" wrapText="1"/>
    </xf>
    <xf numFmtId="0" fontId="7" fillId="19" borderId="5" xfId="0" applyFont="1" applyFill="1" applyBorder="1" applyAlignment="1">
      <alignment horizontal="center" vertical="center"/>
    </xf>
    <xf numFmtId="14" fontId="7" fillId="20" borderId="5" xfId="0" applyNumberFormat="1" applyFont="1" applyFill="1" applyBorder="1"/>
    <xf numFmtId="44" fontId="0" fillId="0" borderId="0" xfId="12" applyNumberFormat="1" applyFont="1" applyAlignment="1">
      <alignment vertical="center"/>
    </xf>
    <xf numFmtId="0" fontId="8" fillId="0" borderId="0" xfId="0" applyFont="1"/>
    <xf numFmtId="0" fontId="3" fillId="11" borderId="3" xfId="0" applyFont="1" applyFill="1" applyBorder="1" applyAlignment="1">
      <alignment horizontal="center" vertical="center"/>
    </xf>
    <xf numFmtId="44" fontId="3" fillId="11" borderId="3" xfId="12" applyNumberFormat="1" applyFont="1" applyFill="1" applyBorder="1" applyAlignment="1">
      <alignment vertical="center"/>
    </xf>
    <xf numFmtId="0" fontId="0" fillId="5" borderId="0" xfId="0" applyFill="1"/>
    <xf numFmtId="0" fontId="0" fillId="21" borderId="0" xfId="0" applyFill="1"/>
    <xf numFmtId="0" fontId="4" fillId="22" borderId="5" xfId="0" applyFont="1" applyFill="1" applyBorder="1" applyAlignment="1">
      <alignment horizontal="center" vertical="center"/>
    </xf>
    <xf numFmtId="0" fontId="17" fillId="22" borderId="5" xfId="0" applyFont="1" applyFill="1" applyBorder="1" applyAlignment="1">
      <alignment horizontal="center" vertical="center" wrapText="1"/>
    </xf>
    <xf numFmtId="0" fontId="17" fillId="22" borderId="2" xfId="0" applyFont="1" applyFill="1" applyBorder="1" applyAlignment="1">
      <alignment horizontal="center" vertical="center" wrapText="1"/>
    </xf>
    <xf numFmtId="0" fontId="4" fillId="23" borderId="6" xfId="0" applyFont="1" applyFill="1" applyBorder="1" applyAlignment="1">
      <alignment horizontal="left" vertical="center"/>
    </xf>
    <xf numFmtId="0" fontId="3" fillId="24" borderId="0" xfId="0" applyFont="1" applyFill="1"/>
    <xf numFmtId="44" fontId="3" fillId="24" borderId="0" xfId="12" applyNumberFormat="1" applyFont="1" applyFill="1" applyAlignment="1">
      <alignment vertical="center"/>
    </xf>
    <xf numFmtId="0" fontId="3" fillId="24" borderId="5" xfId="0" applyFont="1" applyFill="1" applyBorder="1"/>
    <xf numFmtId="0" fontId="3" fillId="20" borderId="5" xfId="0" applyFont="1" applyFill="1" applyBorder="1" applyAlignment="1">
      <alignment vertical="center" wrapText="1"/>
    </xf>
    <xf numFmtId="0" fontId="3" fillId="25" borderId="5" xfId="0" applyFont="1" applyFill="1" applyBorder="1" applyAlignment="1">
      <alignment horizontal="center" vertical="center"/>
    </xf>
    <xf numFmtId="44" fontId="3" fillId="26" borderId="5" xfId="12" applyNumberFormat="1" applyFont="1" applyFill="1" applyBorder="1"/>
    <xf numFmtId="165" fontId="3" fillId="26" borderId="5" xfId="4" applyNumberFormat="1" applyFont="1" applyFill="1" applyBorder="1" applyAlignment="1">
      <alignment horizontal="center" vertical="center"/>
    </xf>
    <xf numFmtId="165" fontId="3" fillId="26" borderId="5" xfId="12" applyNumberFormat="1" applyFont="1" applyFill="1" applyBorder="1" applyAlignment="1">
      <alignment horizontal="center" vertical="center"/>
    </xf>
    <xf numFmtId="0" fontId="0" fillId="0" borderId="0" xfId="0"/>
    <xf numFmtId="44" fontId="3" fillId="25" borderId="5" xfId="12" applyNumberFormat="1" applyFont="1" applyFill="1" applyBorder="1" applyAlignment="1">
      <alignment horizontal="center" vertical="center"/>
    </xf>
    <xf numFmtId="44" fontId="3" fillId="26" borderId="8" xfId="12" applyNumberFormat="1" applyFont="1" applyFill="1" applyBorder="1" applyAlignment="1">
      <alignment horizontal="center" vertical="center"/>
    </xf>
    <xf numFmtId="0" fontId="3" fillId="27" borderId="5" xfId="0" applyFont="1" applyFill="1" applyBorder="1" applyAlignment="1">
      <alignment horizontal="center" vertical="center"/>
    </xf>
    <xf numFmtId="44" fontId="3" fillId="27" borderId="5" xfId="12" applyNumberFormat="1" applyFont="1" applyFill="1" applyBorder="1" applyAlignment="1">
      <alignment horizontal="center" vertical="center"/>
    </xf>
    <xf numFmtId="0" fontId="3" fillId="28" borderId="5" xfId="0" applyFont="1" applyFill="1" applyBorder="1" applyAlignment="1">
      <alignment horizontal="center" vertical="center"/>
    </xf>
    <xf numFmtId="44" fontId="3" fillId="28" borderId="5" xfId="12" applyNumberFormat="1" applyFont="1" applyFill="1" applyBorder="1" applyAlignment="1">
      <alignment horizontal="center" vertical="center"/>
    </xf>
    <xf numFmtId="44" fontId="3" fillId="29" borderId="7" xfId="12" applyNumberFormat="1" applyFont="1" applyFill="1" applyBorder="1" applyAlignment="1">
      <alignment horizontal="center" vertical="center"/>
    </xf>
    <xf numFmtId="0" fontId="16" fillId="30" borderId="7" xfId="0" applyFont="1" applyFill="1" applyBorder="1" applyAlignment="1">
      <alignment horizontal="center" vertical="center"/>
    </xf>
    <xf numFmtId="44" fontId="3" fillId="26" borderId="5" xfId="12" applyNumberFormat="1" applyFont="1" applyFill="1" applyBorder="1" applyAlignment="1">
      <alignment vertical="center"/>
    </xf>
    <xf numFmtId="0" fontId="18" fillId="0" borderId="0" xfId="0" applyFont="1"/>
    <xf numFmtId="0" fontId="4" fillId="20" borderId="2" xfId="0" applyFont="1" applyFill="1" applyBorder="1" applyAlignment="1">
      <alignment vertical="center" wrapText="1"/>
    </xf>
    <xf numFmtId="0" fontId="4" fillId="20" borderId="5" xfId="0" applyFont="1" applyFill="1" applyBorder="1" applyAlignment="1">
      <alignment horizontal="center" vertical="center" wrapText="1"/>
    </xf>
    <xf numFmtId="44" fontId="4" fillId="26" borderId="5" xfId="12" applyNumberFormat="1" applyFont="1" applyFill="1" applyBorder="1" applyAlignment="1">
      <alignment vertical="center"/>
    </xf>
    <xf numFmtId="44" fontId="4" fillId="26" borderId="5" xfId="12" applyNumberFormat="1" applyFont="1" applyFill="1" applyBorder="1"/>
    <xf numFmtId="165" fontId="4" fillId="26" borderId="5" xfId="12" applyNumberFormat="1" applyFont="1" applyFill="1" applyBorder="1" applyAlignment="1">
      <alignment horizontal="center" vertical="center"/>
    </xf>
    <xf numFmtId="0" fontId="19" fillId="0" borderId="0" xfId="0" applyFont="1"/>
    <xf numFmtId="0" fontId="4" fillId="23" borderId="2" xfId="0" applyFont="1" applyFill="1" applyBorder="1" applyAlignment="1">
      <alignment horizontal="left" vertical="center"/>
    </xf>
    <xf numFmtId="0" fontId="3" fillId="24" borderId="3" xfId="0" applyFont="1" applyFill="1" applyBorder="1"/>
    <xf numFmtId="0" fontId="3" fillId="24" borderId="3" xfId="0" applyFont="1" applyFill="1" applyBorder="1" applyAlignment="1">
      <alignment vertical="center"/>
    </xf>
    <xf numFmtId="165" fontId="3" fillId="24" borderId="3" xfId="0" applyNumberFormat="1" applyFont="1" applyFill="1" applyBorder="1" applyAlignment="1">
      <alignment horizontal="center" vertical="center"/>
    </xf>
    <xf numFmtId="165" fontId="3" fillId="24" borderId="5" xfId="0" applyNumberFormat="1" applyFont="1" applyFill="1" applyBorder="1" applyAlignment="1">
      <alignment horizontal="center" vertical="center"/>
    </xf>
    <xf numFmtId="0" fontId="3" fillId="20" borderId="7" xfId="0" applyFont="1" applyFill="1" applyBorder="1" applyAlignment="1">
      <alignment vertical="center" wrapText="1"/>
    </xf>
    <xf numFmtId="0" fontId="0" fillId="0" borderId="0" xfId="0" applyAlignment="1">
      <alignment horizontal="center" vertical="center"/>
    </xf>
    <xf numFmtId="0" fontId="4" fillId="31" borderId="2" xfId="0" applyFont="1" applyFill="1" applyBorder="1" applyAlignment="1">
      <alignment horizontal="center" vertical="center"/>
    </xf>
    <xf numFmtId="0" fontId="20" fillId="31" borderId="0" xfId="0" applyFont="1" applyFill="1" applyAlignment="1">
      <alignment horizontal="center" vertical="center"/>
    </xf>
    <xf numFmtId="0" fontId="20" fillId="22" borderId="0" xfId="0" applyFont="1" applyFill="1" applyAlignment="1">
      <alignment horizontal="center" vertical="center"/>
    </xf>
    <xf numFmtId="0" fontId="0" fillId="31" borderId="0" xfId="0" applyFill="1" applyAlignment="1">
      <alignment horizontal="center" vertical="center"/>
    </xf>
    <xf numFmtId="0" fontId="4" fillId="31" borderId="9" xfId="0" applyFont="1" applyFill="1" applyBorder="1" applyAlignment="1">
      <alignment horizontal="center" vertical="center"/>
    </xf>
    <xf numFmtId="0" fontId="17" fillId="31" borderId="10" xfId="0" applyFont="1" applyFill="1" applyBorder="1" applyAlignment="1">
      <alignment horizontal="center" vertical="center" wrapText="1"/>
    </xf>
    <xf numFmtId="0" fontId="17" fillId="31" borderId="5" xfId="0" applyFont="1" applyFill="1" applyBorder="1" applyAlignment="1">
      <alignment horizontal="center" vertical="center" wrapText="1"/>
    </xf>
    <xf numFmtId="0" fontId="3" fillId="22" borderId="3" xfId="0" applyFont="1" applyFill="1" applyBorder="1" applyAlignment="1">
      <alignment horizontal="center"/>
    </xf>
    <xf numFmtId="44" fontId="3" fillId="26" borderId="9" xfId="12" applyNumberFormat="1" applyFont="1" applyFill="1" applyBorder="1" applyAlignment="1">
      <alignment horizontal="center" vertical="center"/>
    </xf>
    <xf numFmtId="165" fontId="3" fillId="26" borderId="4" xfId="4" applyNumberFormat="1" applyFont="1" applyFill="1" applyBorder="1" applyAlignment="1">
      <alignment horizontal="center" vertical="center"/>
    </xf>
    <xf numFmtId="0" fontId="3" fillId="22" borderId="11" xfId="0" applyFont="1" applyFill="1" applyBorder="1" applyAlignment="1">
      <alignment horizontal="center"/>
    </xf>
    <xf numFmtId="165" fontId="3" fillId="26" borderId="8" xfId="4" applyNumberFormat="1" applyFont="1" applyFill="1" applyBorder="1" applyAlignment="1">
      <alignment horizontal="center" vertical="center"/>
    </xf>
    <xf numFmtId="0" fontId="3" fillId="22" borderId="0" xfId="0" applyFont="1" applyFill="1" applyAlignment="1">
      <alignment horizontal="center"/>
    </xf>
    <xf numFmtId="0" fontId="4" fillId="22" borderId="13" xfId="0" applyFont="1" applyFill="1" applyBorder="1" applyAlignment="1">
      <alignment horizontal="center"/>
    </xf>
    <xf numFmtId="44" fontId="4" fillId="26" borderId="14" xfId="12" applyNumberFormat="1" applyFont="1" applyFill="1" applyBorder="1" applyAlignment="1">
      <alignment horizontal="center" vertical="center"/>
    </xf>
    <xf numFmtId="165" fontId="4" fillId="26" borderId="14" xfId="4" applyNumberFormat="1" applyFont="1" applyFill="1" applyBorder="1" applyAlignment="1">
      <alignment horizontal="center" vertical="center"/>
    </xf>
    <xf numFmtId="165" fontId="4" fillId="26" borderId="15" xfId="12" applyNumberFormat="1" applyFont="1" applyFill="1" applyBorder="1" applyAlignment="1">
      <alignment horizontal="center" vertical="center"/>
    </xf>
    <xf numFmtId="44" fontId="3" fillId="26" borderId="16" xfId="12" applyNumberFormat="1" applyFont="1" applyFill="1" applyBorder="1" applyAlignment="1">
      <alignment horizontal="center" vertical="center"/>
    </xf>
    <xf numFmtId="165" fontId="3" fillId="26" borderId="16" xfId="4" applyNumberFormat="1" applyFont="1" applyFill="1" applyBorder="1" applyAlignment="1">
      <alignment horizontal="center" vertical="center"/>
    </xf>
    <xf numFmtId="165" fontId="3" fillId="26" borderId="16" xfId="12" applyNumberFormat="1" applyFont="1" applyFill="1" applyBorder="1" applyAlignment="1">
      <alignment horizontal="center" vertical="center"/>
    </xf>
    <xf numFmtId="165" fontId="7" fillId="26" borderId="8" xfId="4" applyNumberFormat="1" applyFont="1" applyFill="1" applyBorder="1" applyAlignment="1">
      <alignment horizontal="center" vertical="center"/>
    </xf>
    <xf numFmtId="0" fontId="0" fillId="0" borderId="0" xfId="0" applyAlignment="1">
      <alignment wrapText="1"/>
    </xf>
    <xf numFmtId="0" fontId="23" fillId="0" borderId="0" xfId="0" applyFont="1"/>
    <xf numFmtId="0" fontId="24" fillId="0" borderId="0" xfId="0" applyFont="1" applyAlignment="1">
      <alignment horizontal="center"/>
    </xf>
    <xf numFmtId="0" fontId="4" fillId="32" borderId="7" xfId="0" applyFont="1" applyFill="1" applyBorder="1" applyAlignment="1">
      <alignment vertical="center"/>
    </xf>
    <xf numFmtId="0" fontId="3" fillId="8" borderId="2" xfId="0" applyFont="1" applyFill="1" applyBorder="1" applyAlignment="1">
      <alignment horizontal="left" vertical="center"/>
    </xf>
    <xf numFmtId="0" fontId="3" fillId="8" borderId="4" xfId="0" applyFont="1" applyFill="1" applyBorder="1" applyAlignment="1">
      <alignment vertical="center"/>
    </xf>
    <xf numFmtId="0" fontId="3" fillId="0" borderId="12" xfId="0" applyFont="1" applyBorder="1"/>
    <xf numFmtId="0" fontId="4" fillId="32" borderId="5" xfId="0" applyFont="1" applyFill="1" applyBorder="1" applyAlignment="1">
      <alignment vertical="center" wrapText="1"/>
    </xf>
    <xf numFmtId="0" fontId="3" fillId="8" borderId="5" xfId="0" applyFont="1" applyFill="1" applyBorder="1" applyAlignment="1">
      <alignment horizontal="left" vertical="center" wrapText="1"/>
    </xf>
    <xf numFmtId="0" fontId="17" fillId="32" borderId="5" xfId="0" applyFont="1" applyFill="1" applyBorder="1" applyAlignment="1">
      <alignment horizontal="center" vertical="center" wrapText="1"/>
    </xf>
    <xf numFmtId="0" fontId="17" fillId="32" borderId="2" xfId="0" applyFont="1" applyFill="1" applyBorder="1" applyAlignment="1">
      <alignment horizontal="center" vertical="center" wrapText="1"/>
    </xf>
    <xf numFmtId="0" fontId="25" fillId="32" borderId="18" xfId="0" applyFont="1" applyFill="1" applyBorder="1" applyAlignment="1">
      <alignment horizontal="center" vertical="center" wrapText="1"/>
    </xf>
    <xf numFmtId="0" fontId="17" fillId="32" borderId="4" xfId="0" applyFont="1" applyFill="1" applyBorder="1" applyAlignment="1">
      <alignment horizontal="center" vertical="center" wrapText="1"/>
    </xf>
    <xf numFmtId="0" fontId="4" fillId="32" borderId="5" xfId="0" applyFont="1" applyFill="1" applyBorder="1" applyAlignment="1">
      <alignment vertical="center"/>
    </xf>
    <xf numFmtId="0" fontId="2" fillId="8" borderId="19" xfId="2" applyFont="1" applyFill="1" applyBorder="1" applyAlignment="1" applyProtection="1">
      <alignment horizontal="left" vertical="center"/>
    </xf>
    <xf numFmtId="166" fontId="7" fillId="23" borderId="5" xfId="0" applyNumberFormat="1" applyFont="1" applyFill="1" applyBorder="1" applyAlignment="1">
      <alignment horizontal="center" vertical="center"/>
    </xf>
    <xf numFmtId="166" fontId="7" fillId="13" borderId="5" xfId="0" applyNumberFormat="1" applyFont="1" applyFill="1" applyBorder="1" applyAlignment="1">
      <alignment horizontal="center" vertical="center"/>
    </xf>
    <xf numFmtId="2" fontId="26" fillId="9" borderId="5" xfId="0" applyNumberFormat="1" applyFont="1" applyFill="1" applyBorder="1" applyAlignment="1">
      <alignment horizontal="center" vertical="center"/>
    </xf>
    <xf numFmtId="44" fontId="25" fillId="13" borderId="20" xfId="12" applyNumberFormat="1" applyFont="1" applyFill="1" applyBorder="1" applyAlignment="1">
      <alignment horizontal="center" vertical="center"/>
    </xf>
    <xf numFmtId="14" fontId="7" fillId="13" borderId="4" xfId="12" applyNumberFormat="1" applyFont="1" applyFill="1" applyBorder="1" applyAlignment="1">
      <alignment horizontal="center" vertical="center"/>
    </xf>
    <xf numFmtId="0" fontId="3" fillId="0" borderId="6" xfId="0" applyFont="1" applyBorder="1"/>
    <xf numFmtId="0" fontId="3" fillId="0" borderId="21" xfId="0" applyFont="1" applyBorder="1"/>
    <xf numFmtId="0" fontId="17" fillId="32" borderId="5" xfId="0" applyFont="1" applyFill="1" applyBorder="1" applyAlignment="1">
      <alignment horizontal="center" vertical="center"/>
    </xf>
    <xf numFmtId="14" fontId="7" fillId="0" borderId="5" xfId="0" applyNumberFormat="1" applyFont="1" applyBorder="1" applyAlignment="1">
      <alignment horizontal="center" vertical="center"/>
    </xf>
    <xf numFmtId="9" fontId="7" fillId="0" borderId="5" xfId="6" applyNumberFormat="1" applyFont="1" applyBorder="1" applyAlignment="1" applyProtection="1">
      <alignment horizontal="center" vertical="center"/>
    </xf>
    <xf numFmtId="0" fontId="7" fillId="0" borderId="5" xfId="0" applyFont="1" applyBorder="1" applyAlignment="1">
      <alignment horizontal="center" vertical="center"/>
    </xf>
    <xf numFmtId="9" fontId="7" fillId="0" borderId="5" xfId="6" applyNumberFormat="1" applyFont="1" applyBorder="1" applyAlignment="1">
      <alignment horizontal="center" vertical="center"/>
    </xf>
    <xf numFmtId="0" fontId="7" fillId="0" borderId="22" xfId="0" applyFont="1" applyBorder="1" applyAlignment="1">
      <alignment horizontal="center" vertical="center"/>
    </xf>
    <xf numFmtId="9" fontId="7" fillId="0" borderId="23" xfId="6" applyNumberFormat="1" applyFont="1" applyBorder="1" applyAlignment="1">
      <alignment horizontal="center" vertical="center"/>
    </xf>
    <xf numFmtId="0" fontId="7" fillId="0" borderId="23" xfId="0" applyFont="1" applyBorder="1" applyAlignment="1">
      <alignment horizontal="center" vertical="center"/>
    </xf>
    <xf numFmtId="44" fontId="25" fillId="13" borderId="24" xfId="12" applyNumberFormat="1" applyFont="1" applyFill="1" applyBorder="1" applyAlignment="1">
      <alignment horizontal="center" vertical="center"/>
    </xf>
    <xf numFmtId="0" fontId="17" fillId="0" borderId="0" xfId="0" applyFont="1" applyAlignment="1">
      <alignment horizontal="left" vertical="top" wrapText="1"/>
    </xf>
    <xf numFmtId="9" fontId="7" fillId="0" borderId="0" xfId="6" applyNumberFormat="1" applyFont="1" applyAlignment="1">
      <alignment horizontal="center" vertical="center"/>
    </xf>
    <xf numFmtId="0" fontId="16" fillId="0" borderId="0" xfId="0" applyFont="1" applyAlignment="1">
      <alignment horizontal="center" vertical="center"/>
    </xf>
    <xf numFmtId="2" fontId="7" fillId="0" borderId="0" xfId="0" applyNumberFormat="1" applyFont="1" applyAlignment="1">
      <alignment horizontal="center" vertical="center"/>
    </xf>
    <xf numFmtId="166" fontId="7" fillId="0" borderId="0" xfId="0" applyNumberFormat="1" applyFont="1" applyAlignment="1">
      <alignment horizontal="center" vertical="center"/>
    </xf>
    <xf numFmtId="2" fontId="3" fillId="0" borderId="0" xfId="0" applyNumberFormat="1" applyFont="1" applyAlignment="1">
      <alignment horizontal="center" vertical="center"/>
    </xf>
    <xf numFmtId="44" fontId="7" fillId="0" borderId="0" xfId="12" applyNumberFormat="1" applyFont="1" applyAlignment="1">
      <alignment horizontal="center" vertical="center"/>
    </xf>
    <xf numFmtId="14" fontId="7" fillId="0" borderId="0" xfId="12" applyNumberFormat="1" applyFont="1" applyAlignment="1">
      <alignment horizontal="center" vertical="center"/>
    </xf>
    <xf numFmtId="0" fontId="22" fillId="0" borderId="0" xfId="0" applyFont="1"/>
    <xf numFmtId="0" fontId="14" fillId="0" borderId="0" xfId="0" applyFont="1"/>
    <xf numFmtId="0" fontId="27" fillId="33" borderId="31" xfId="0" applyFont="1" applyFill="1" applyBorder="1" applyAlignment="1">
      <alignment horizontal="center" vertical="center" wrapText="1"/>
    </xf>
    <xf numFmtId="0" fontId="27" fillId="12" borderId="5" xfId="0" applyFont="1" applyFill="1" applyBorder="1" applyAlignment="1">
      <alignment horizontal="center" vertical="center" wrapText="1"/>
    </xf>
    <xf numFmtId="0" fontId="27" fillId="12" borderId="32" xfId="0" applyFont="1" applyFill="1" applyBorder="1" applyAlignment="1">
      <alignment horizontal="center" vertical="center" wrapText="1"/>
    </xf>
    <xf numFmtId="0" fontId="27" fillId="12" borderId="3"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166" fontId="29" fillId="9" borderId="5" xfId="0" applyNumberFormat="1" applyFont="1" applyFill="1" applyBorder="1" applyAlignment="1">
      <alignment horizontal="center" vertical="center"/>
    </xf>
    <xf numFmtId="166" fontId="29" fillId="9" borderId="4" xfId="0" applyNumberFormat="1" applyFont="1" applyFill="1" applyBorder="1" applyAlignment="1">
      <alignment horizontal="center" vertical="center"/>
    </xf>
    <xf numFmtId="166" fontId="7" fillId="9" borderId="5" xfId="0" applyNumberFormat="1" applyFont="1" applyFill="1" applyBorder="1" applyAlignment="1">
      <alignment horizontal="center" vertical="center"/>
    </xf>
    <xf numFmtId="2" fontId="17" fillId="9" borderId="5" xfId="0" applyNumberFormat="1" applyFont="1" applyFill="1" applyBorder="1" applyAlignment="1">
      <alignment horizontal="center" vertical="center"/>
    </xf>
    <xf numFmtId="167" fontId="25" fillId="9" borderId="5" xfId="12" applyNumberFormat="1" applyFont="1" applyFill="1" applyBorder="1"/>
    <xf numFmtId="166" fontId="31" fillId="9" borderId="5" xfId="0" applyNumberFormat="1" applyFont="1" applyFill="1" applyBorder="1" applyAlignment="1">
      <alignment horizontal="center" vertical="center"/>
    </xf>
    <xf numFmtId="167" fontId="32" fillId="9" borderId="5" xfId="12" applyNumberFormat="1" applyFont="1" applyFill="1" applyBorder="1"/>
    <xf numFmtId="0" fontId="33" fillId="0" borderId="4" xfId="0" applyFont="1" applyBorder="1"/>
    <xf numFmtId="0" fontId="33" fillId="0" borderId="0" xfId="0" applyFont="1"/>
    <xf numFmtId="14" fontId="34" fillId="38" borderId="5" xfId="0" applyNumberFormat="1" applyFont="1" applyFill="1" applyBorder="1" applyAlignment="1">
      <alignment horizontal="center"/>
    </xf>
    <xf numFmtId="14" fontId="34" fillId="38" borderId="2" xfId="0" applyNumberFormat="1" applyFont="1" applyFill="1" applyBorder="1" applyAlignment="1">
      <alignment horizontal="center"/>
    </xf>
    <xf numFmtId="167" fontId="29" fillId="9" borderId="36" xfId="12" applyNumberFormat="1" applyFont="1" applyFill="1" applyBorder="1" applyAlignment="1">
      <alignment horizontal="center" vertical="center"/>
    </xf>
    <xf numFmtId="166" fontId="29" fillId="9" borderId="37" xfId="0" applyNumberFormat="1" applyFont="1" applyFill="1" applyBorder="1" applyAlignment="1">
      <alignment horizontal="center" vertical="center"/>
    </xf>
    <xf numFmtId="167" fontId="10" fillId="9" borderId="38" xfId="0" applyNumberFormat="1" applyFont="1" applyFill="1" applyBorder="1" applyAlignment="1">
      <alignment horizontal="center" vertical="center"/>
    </xf>
    <xf numFmtId="167" fontId="10" fillId="9" borderId="3" xfId="12" applyNumberFormat="1" applyFont="1" applyFill="1" applyBorder="1" applyAlignment="1">
      <alignment horizontal="center" vertical="center"/>
    </xf>
    <xf numFmtId="167" fontId="30" fillId="9" borderId="36" xfId="12" applyNumberFormat="1" applyFont="1" applyFill="1" applyBorder="1" applyAlignment="1">
      <alignment horizontal="center" vertical="center"/>
    </xf>
    <xf numFmtId="167" fontId="29" fillId="9" borderId="37" xfId="12" applyNumberFormat="1" applyFont="1" applyFill="1" applyBorder="1" applyAlignment="1">
      <alignment horizontal="center" vertical="center"/>
    </xf>
    <xf numFmtId="166" fontId="29" fillId="9" borderId="38" xfId="0" applyNumberFormat="1" applyFont="1" applyFill="1" applyBorder="1" applyAlignment="1">
      <alignment horizontal="center" vertical="center"/>
    </xf>
    <xf numFmtId="0" fontId="28" fillId="0" borderId="0" xfId="0" applyFont="1" applyAlignment="1">
      <alignment horizontal="center"/>
    </xf>
    <xf numFmtId="44" fontId="7" fillId="0" borderId="0" xfId="0" applyNumberFormat="1" applyFont="1" applyAlignment="1">
      <alignment vertical="center"/>
    </xf>
    <xf numFmtId="44" fontId="3" fillId="0" borderId="0" xfId="12" applyNumberFormat="1" applyFont="1" applyAlignment="1">
      <alignment vertical="center"/>
    </xf>
    <xf numFmtId="166" fontId="3" fillId="0" borderId="0" xfId="0" applyNumberFormat="1" applyFont="1" applyAlignment="1">
      <alignment horizontal="center" vertical="center"/>
    </xf>
    <xf numFmtId="164" fontId="3" fillId="0" borderId="0" xfId="0" applyNumberFormat="1" applyFont="1" applyAlignment="1">
      <alignment vertical="center"/>
    </xf>
    <xf numFmtId="2" fontId="16" fillId="0" borderId="0" xfId="0" applyNumberFormat="1" applyFont="1" applyAlignment="1">
      <alignment horizontal="center" vertical="center"/>
    </xf>
    <xf numFmtId="166" fontId="3" fillId="0" borderId="0" xfId="0" applyNumberFormat="1" applyFont="1"/>
    <xf numFmtId="0" fontId="35" fillId="0" borderId="6" xfId="0" applyFont="1" applyBorder="1" applyAlignment="1">
      <alignment horizontal="right" wrapText="1"/>
    </xf>
    <xf numFmtId="0" fontId="35" fillId="0" borderId="0" xfId="0" applyFont="1" applyAlignment="1">
      <alignment horizontal="right" wrapText="1"/>
    </xf>
    <xf numFmtId="168" fontId="7" fillId="9" borderId="5" xfId="0" applyNumberFormat="1" applyFont="1" applyFill="1" applyBorder="1" applyAlignment="1">
      <alignment horizontal="center"/>
    </xf>
    <xf numFmtId="166" fontId="3" fillId="9" borderId="5" xfId="12" applyNumberFormat="1" applyFont="1" applyFill="1" applyBorder="1" applyAlignment="1">
      <alignment horizontal="center"/>
    </xf>
    <xf numFmtId="166" fontId="3" fillId="9" borderId="5" xfId="0" applyNumberFormat="1" applyFont="1" applyFill="1" applyBorder="1" applyAlignment="1">
      <alignment horizontal="center" vertical="center"/>
    </xf>
    <xf numFmtId="166" fontId="7" fillId="9" borderId="5" xfId="12" applyNumberFormat="1" applyFont="1" applyFill="1" applyBorder="1" applyAlignment="1">
      <alignment horizontal="center" vertical="center"/>
    </xf>
    <xf numFmtId="0" fontId="3" fillId="39" borderId="5" xfId="0" applyFont="1" applyFill="1" applyBorder="1" applyAlignment="1">
      <alignment horizontal="center"/>
    </xf>
    <xf numFmtId="44" fontId="36" fillId="0" borderId="0" xfId="0" applyNumberFormat="1" applyFont="1" applyAlignment="1">
      <alignment horizontal="right" wrapText="1"/>
    </xf>
    <xf numFmtId="0" fontId="37" fillId="0" borderId="0" xfId="0" applyFont="1"/>
    <xf numFmtId="44" fontId="37" fillId="0" borderId="0" xfId="12" applyNumberFormat="1" applyFont="1"/>
    <xf numFmtId="0" fontId="3" fillId="0" borderId="0" xfId="12" applyNumberFormat="1" applyFont="1"/>
    <xf numFmtId="0" fontId="3" fillId="0" borderId="0" xfId="12" applyNumberFormat="1" applyFont="1" applyAlignment="1">
      <alignment horizontal="center"/>
    </xf>
    <xf numFmtId="168" fontId="7" fillId="0" borderId="0" xfId="0" applyNumberFormat="1" applyFont="1" applyAlignment="1">
      <alignment horizontal="center"/>
    </xf>
    <xf numFmtId="2" fontId="3" fillId="0" borderId="0" xfId="12" applyNumberFormat="1" applyFont="1" applyAlignment="1">
      <alignment horizontal="center"/>
    </xf>
    <xf numFmtId="2" fontId="7" fillId="0" borderId="0" xfId="12" applyNumberFormat="1" applyFont="1" applyAlignment="1">
      <alignment horizontal="center" vertical="center"/>
    </xf>
    <xf numFmtId="0" fontId="3" fillId="0" borderId="0" xfId="0" applyFont="1" applyAlignment="1">
      <alignment horizontal="center"/>
    </xf>
    <xf numFmtId="44" fontId="3" fillId="0" borderId="0" xfId="12" applyNumberFormat="1" applyFont="1" applyAlignment="1">
      <alignment horizontal="center"/>
    </xf>
    <xf numFmtId="44" fontId="3" fillId="0" borderId="0" xfId="12" applyNumberFormat="1" applyFont="1"/>
    <xf numFmtId="164" fontId="3" fillId="0" borderId="0" xfId="0" applyNumberFormat="1" applyFont="1"/>
    <xf numFmtId="0" fontId="4" fillId="0" borderId="11" xfId="0" applyFont="1" applyBorder="1"/>
    <xf numFmtId="0" fontId="4" fillId="12" borderId="8" xfId="0" applyFont="1" applyFill="1" applyBorder="1" applyAlignment="1">
      <alignment horizontal="center" vertical="center" wrapText="1"/>
    </xf>
    <xf numFmtId="0" fontId="4" fillId="12" borderId="34" xfId="0" applyFont="1" applyFill="1" applyBorder="1" applyAlignment="1">
      <alignment horizontal="center" vertical="center" wrapText="1"/>
    </xf>
    <xf numFmtId="0" fontId="4" fillId="12" borderId="39" xfId="0" applyFont="1" applyFill="1" applyBorder="1" applyAlignment="1">
      <alignment horizontal="center" vertical="center" wrapText="1"/>
    </xf>
    <xf numFmtId="0" fontId="4" fillId="12" borderId="40" xfId="0" applyFont="1" applyFill="1" applyBorder="1" applyAlignment="1">
      <alignment horizontal="center" vertical="center" wrapText="1"/>
    </xf>
    <xf numFmtId="0" fontId="4" fillId="12" borderId="31" xfId="0" applyFont="1" applyFill="1" applyBorder="1" applyAlignment="1">
      <alignment horizontal="center" vertical="center" wrapText="1"/>
    </xf>
    <xf numFmtId="166" fontId="4" fillId="12" borderId="5" xfId="0" applyNumberFormat="1" applyFont="1" applyFill="1" applyBorder="1" applyAlignment="1">
      <alignment horizontal="center" vertical="center" wrapText="1"/>
    </xf>
    <xf numFmtId="0" fontId="38" fillId="0" borderId="0" xfId="0" applyFont="1" applyAlignment="1">
      <alignment horizontal="left"/>
    </xf>
    <xf numFmtId="0" fontId="7" fillId="9" borderId="2" xfId="0" applyFont="1" applyFill="1" applyBorder="1" applyAlignment="1">
      <alignment horizontal="center" vertical="center"/>
    </xf>
    <xf numFmtId="169" fontId="7" fillId="9" borderId="2" xfId="9" applyNumberFormat="1" applyFont="1" applyFill="1" applyBorder="1" applyAlignment="1">
      <alignment horizontal="center"/>
    </xf>
    <xf numFmtId="2" fontId="3" fillId="13" borderId="31" xfId="0" applyNumberFormat="1" applyFont="1" applyFill="1" applyBorder="1" applyAlignment="1">
      <alignment horizontal="center" vertical="center"/>
    </xf>
    <xf numFmtId="44" fontId="3" fillId="13" borderId="4" xfId="12" applyNumberFormat="1" applyFont="1" applyFill="1" applyBorder="1"/>
    <xf numFmtId="44" fontId="3" fillId="13" borderId="40" xfId="12" applyNumberFormat="1" applyFont="1" applyFill="1" applyBorder="1"/>
    <xf numFmtId="166" fontId="3" fillId="0" borderId="5" xfId="0" applyNumberFormat="1" applyFont="1" applyBorder="1" applyAlignment="1">
      <alignment horizontal="center" vertical="center"/>
    </xf>
    <xf numFmtId="0" fontId="4" fillId="0" borderId="6" xfId="0" applyFont="1" applyBorder="1" applyAlignment="1">
      <alignment horizontal="left" vertical="center" wrapText="1"/>
    </xf>
    <xf numFmtId="44" fontId="3" fillId="13" borderId="4" xfId="12" applyNumberFormat="1" applyFont="1" applyFill="1" applyBorder="1" applyProtection="1"/>
    <xf numFmtId="44" fontId="3" fillId="13" borderId="40" xfId="12" applyNumberFormat="1" applyFont="1" applyFill="1" applyBorder="1" applyProtection="1"/>
    <xf numFmtId="2" fontId="3" fillId="0" borderId="0" xfId="0" applyNumberFormat="1" applyFont="1"/>
    <xf numFmtId="0" fontId="3" fillId="0" borderId="23" xfId="0" applyFont="1" applyBorder="1" applyAlignment="1">
      <alignment horizontal="center"/>
    </xf>
    <xf numFmtId="0" fontId="3" fillId="0" borderId="41" xfId="0" applyFont="1" applyBorder="1" applyAlignment="1">
      <alignment horizontal="center"/>
    </xf>
    <xf numFmtId="168" fontId="4" fillId="9" borderId="2" xfId="0" applyNumberFormat="1" applyFont="1" applyFill="1" applyBorder="1" applyAlignment="1">
      <alignment horizontal="center"/>
    </xf>
    <xf numFmtId="0" fontId="3" fillId="0" borderId="42" xfId="0" applyFont="1" applyBorder="1" applyAlignment="1">
      <alignment horizontal="center"/>
    </xf>
    <xf numFmtId="2" fontId="4" fillId="9" borderId="37" xfId="0" applyNumberFormat="1" applyFont="1" applyFill="1" applyBorder="1" applyAlignment="1">
      <alignment horizontal="center"/>
    </xf>
    <xf numFmtId="44" fontId="4" fillId="9" borderId="38" xfId="12" applyNumberFormat="1" applyFont="1" applyFill="1" applyBorder="1" applyAlignment="1">
      <alignment horizontal="center"/>
    </xf>
    <xf numFmtId="44" fontId="3" fillId="0" borderId="36" xfId="12" applyNumberFormat="1" applyFont="1" applyBorder="1"/>
    <xf numFmtId="166" fontId="4" fillId="20" borderId="5" xfId="0" applyNumberFormat="1" applyFont="1" applyFill="1" applyBorder="1" applyAlignment="1">
      <alignment horizontal="center" vertical="center"/>
    </xf>
    <xf numFmtId="166" fontId="4" fillId="9" borderId="5" xfId="0" applyNumberFormat="1" applyFont="1" applyFill="1" applyBorder="1" applyAlignment="1">
      <alignment horizontal="center" vertical="center"/>
    </xf>
    <xf numFmtId="0" fontId="39" fillId="0" borderId="5" xfId="0" applyFont="1" applyBorder="1" applyAlignment="1">
      <alignment horizontal="left" vertical="center" wrapText="1"/>
    </xf>
    <xf numFmtId="166" fontId="4" fillId="0" borderId="3" xfId="0" applyNumberFormat="1" applyFont="1" applyBorder="1" applyAlignment="1">
      <alignment horizontal="center" vertical="center"/>
    </xf>
    <xf numFmtId="166" fontId="4" fillId="0" borderId="4" xfId="0" applyNumberFormat="1" applyFont="1" applyBorder="1" applyAlignment="1">
      <alignment horizontal="center" vertical="center"/>
    </xf>
    <xf numFmtId="166" fontId="3" fillId="40" borderId="5" xfId="0" applyNumberFormat="1" applyFont="1" applyFill="1" applyBorder="1" applyAlignment="1">
      <alignment horizontal="center" vertical="center"/>
    </xf>
    <xf numFmtId="166" fontId="4" fillId="0" borderId="5" xfId="0" applyNumberFormat="1" applyFont="1" applyBorder="1" applyAlignment="1">
      <alignment horizontal="center" vertical="center"/>
    </xf>
    <xf numFmtId="166" fontId="4" fillId="0" borderId="2" xfId="0" applyNumberFormat="1" applyFont="1" applyBorder="1" applyAlignment="1">
      <alignment horizontal="center" vertical="center"/>
    </xf>
    <xf numFmtId="2" fontId="4" fillId="0" borderId="0" xfId="0" applyNumberFormat="1" applyFont="1" applyAlignment="1">
      <alignment horizontal="left" vertical="center" wrapText="1"/>
    </xf>
    <xf numFmtId="2" fontId="3" fillId="13" borderId="28" xfId="0" applyNumberFormat="1" applyFont="1" applyFill="1" applyBorder="1" applyAlignment="1">
      <alignment horizontal="center" vertical="center"/>
    </xf>
    <xf numFmtId="166" fontId="7" fillId="9" borderId="29" xfId="0" applyNumberFormat="1" applyFont="1" applyFill="1" applyBorder="1" applyAlignment="1">
      <alignment horizontal="center" vertical="center"/>
    </xf>
    <xf numFmtId="44" fontId="3" fillId="13" borderId="43" xfId="12" applyNumberFormat="1" applyFont="1" applyFill="1" applyBorder="1"/>
    <xf numFmtId="44" fontId="3" fillId="13" borderId="27" xfId="12" applyNumberFormat="1" applyFont="1" applyFill="1" applyBorder="1"/>
    <xf numFmtId="0" fontId="3" fillId="0" borderId="44" xfId="0" applyFont="1" applyBorder="1"/>
    <xf numFmtId="0" fontId="4" fillId="0" borderId="0" xfId="0" applyFont="1" applyAlignment="1">
      <alignment horizontal="left" vertical="center" wrapText="1"/>
    </xf>
    <xf numFmtId="2" fontId="3" fillId="0" borderId="5" xfId="0" applyNumberFormat="1" applyFont="1" applyBorder="1" applyAlignment="1">
      <alignment horizontal="center" vertical="center"/>
    </xf>
    <xf numFmtId="2" fontId="4" fillId="9" borderId="5" xfId="0" applyNumberFormat="1" applyFont="1" applyFill="1" applyBorder="1" applyAlignment="1">
      <alignment horizontal="center" vertical="center"/>
    </xf>
    <xf numFmtId="2" fontId="4" fillId="20" borderId="5" xfId="0" applyNumberFormat="1" applyFont="1" applyFill="1" applyBorder="1" applyAlignment="1">
      <alignment horizontal="center" vertical="center"/>
    </xf>
    <xf numFmtId="166" fontId="4" fillId="0" borderId="23" xfId="0" applyNumberFormat="1" applyFont="1" applyBorder="1" applyAlignment="1">
      <alignment horizontal="center" vertical="center"/>
    </xf>
    <xf numFmtId="2" fontId="3" fillId="25" borderId="5" xfId="0" applyNumberFormat="1" applyFont="1" applyFill="1" applyBorder="1" applyAlignment="1">
      <alignment horizontal="center" vertical="center"/>
    </xf>
    <xf numFmtId="166" fontId="26" fillId="9" borderId="5" xfId="0" applyNumberFormat="1" applyFont="1" applyFill="1" applyBorder="1" applyAlignment="1">
      <alignment horizontal="center" vertical="center"/>
    </xf>
    <xf numFmtId="44" fontId="25" fillId="13" borderId="20" xfId="12" applyNumberFormat="1" applyFont="1" applyFill="1" applyBorder="1"/>
    <xf numFmtId="2" fontId="3" fillId="25" borderId="5" xfId="12" applyNumberFormat="1" applyFont="1" applyFill="1" applyBorder="1" applyAlignment="1">
      <alignment horizontal="center" vertical="center"/>
    </xf>
    <xf numFmtId="2" fontId="3" fillId="27" borderId="5" xfId="0" applyNumberFormat="1" applyFont="1" applyFill="1" applyBorder="1" applyAlignment="1">
      <alignment horizontal="center" vertical="center"/>
    </xf>
    <xf numFmtId="2" fontId="3" fillId="27" borderId="5" xfId="12" applyNumberFormat="1" applyFont="1" applyFill="1" applyBorder="1" applyAlignment="1">
      <alignment horizontal="center" vertical="center"/>
    </xf>
    <xf numFmtId="2" fontId="3" fillId="28" borderId="5" xfId="0" applyNumberFormat="1" applyFont="1" applyFill="1" applyBorder="1" applyAlignment="1">
      <alignment horizontal="center" vertical="center"/>
    </xf>
    <xf numFmtId="2" fontId="3" fillId="28" borderId="5" xfId="12" applyNumberFormat="1" applyFont="1" applyFill="1" applyBorder="1" applyAlignment="1">
      <alignment horizontal="center" vertical="center"/>
    </xf>
    <xf numFmtId="2" fontId="3" fillId="29" borderId="7" xfId="12" applyNumberFormat="1" applyFont="1" applyFill="1" applyBorder="1" applyAlignment="1">
      <alignment horizontal="center" vertical="center"/>
    </xf>
    <xf numFmtId="2" fontId="16" fillId="30" borderId="7" xfId="0" applyNumberFormat="1" applyFont="1" applyFill="1" applyBorder="1" applyAlignment="1">
      <alignment horizontal="center" vertical="center"/>
    </xf>
    <xf numFmtId="44" fontId="25" fillId="13" borderId="24" xfId="12" applyNumberFormat="1" applyFont="1" applyFill="1" applyBorder="1"/>
    <xf numFmtId="2" fontId="24" fillId="0" borderId="0" xfId="0" applyNumberFormat="1" applyFont="1" applyAlignment="1">
      <alignment horizontal="center"/>
    </xf>
    <xf numFmtId="2" fontId="17" fillId="12" borderId="5" xfId="0" applyNumberFormat="1" applyFont="1" applyFill="1" applyBorder="1" applyAlignment="1">
      <alignment horizontal="center" vertical="center" wrapText="1"/>
    </xf>
    <xf numFmtId="2" fontId="17" fillId="12" borderId="2" xfId="0" applyNumberFormat="1" applyFont="1" applyFill="1" applyBorder="1" applyAlignment="1">
      <alignment horizontal="center" vertical="center" wrapText="1"/>
    </xf>
    <xf numFmtId="166" fontId="17" fillId="9" borderId="5" xfId="0" applyNumberFormat="1" applyFont="1" applyFill="1" applyBorder="1" applyAlignment="1">
      <alignment horizontal="center" vertical="center"/>
    </xf>
    <xf numFmtId="44" fontId="25" fillId="9" borderId="5" xfId="12" applyNumberFormat="1" applyFont="1" applyFill="1" applyBorder="1"/>
    <xf numFmtId="44" fontId="32" fillId="9" borderId="5" xfId="12" applyNumberFormat="1" applyFont="1" applyFill="1" applyBorder="1"/>
    <xf numFmtId="2" fontId="33" fillId="0" borderId="4" xfId="0" applyNumberFormat="1" applyFont="1" applyBorder="1"/>
    <xf numFmtId="2" fontId="33" fillId="0" borderId="0" xfId="0" applyNumberFormat="1" applyFont="1"/>
    <xf numFmtId="0" fontId="40" fillId="32" borderId="5" xfId="0" applyFont="1" applyFill="1" applyBorder="1" applyAlignment="1">
      <alignment vertical="center" wrapText="1"/>
    </xf>
    <xf numFmtId="0" fontId="4" fillId="12" borderId="5" xfId="0" applyFont="1" applyFill="1" applyBorder="1" applyAlignment="1">
      <alignment horizontal="center" vertical="center"/>
    </xf>
    <xf numFmtId="0" fontId="4" fillId="12" borderId="5" xfId="0" applyFont="1" applyFill="1" applyBorder="1" applyAlignment="1">
      <alignment horizontal="center"/>
    </xf>
    <xf numFmtId="0" fontId="4" fillId="12" borderId="5" xfId="0" applyFont="1" applyFill="1" applyBorder="1" applyAlignment="1">
      <alignment horizontal="center" vertical="center" wrapText="1"/>
    </xf>
    <xf numFmtId="0" fontId="4" fillId="12" borderId="5" xfId="0" applyFont="1" applyFill="1" applyBorder="1" applyAlignment="1">
      <alignment horizontal="left" vertical="center" wrapText="1"/>
    </xf>
    <xf numFmtId="14" fontId="7" fillId="13" borderId="2" xfId="0" applyNumberFormat="1" applyFont="1" applyFill="1" applyBorder="1" applyAlignment="1">
      <alignment horizontal="center" vertical="center" wrapText="1"/>
    </xf>
    <xf numFmtId="14" fontId="7" fillId="13" borderId="4" xfId="0" applyNumberFormat="1" applyFont="1" applyFill="1" applyBorder="1" applyAlignment="1">
      <alignment horizontal="center" vertical="center" wrapText="1"/>
    </xf>
    <xf numFmtId="0" fontId="3" fillId="9" borderId="2" xfId="0" applyFont="1" applyFill="1" applyBorder="1" applyAlignment="1">
      <alignment horizontal="center" vertical="top"/>
    </xf>
    <xf numFmtId="0" fontId="3" fillId="9" borderId="4" xfId="0" applyFont="1" applyFill="1" applyBorder="1" applyAlignment="1">
      <alignment horizontal="center" vertical="top"/>
    </xf>
    <xf numFmtId="0" fontId="7" fillId="8" borderId="2" xfId="0" applyFont="1" applyFill="1" applyBorder="1" applyAlignment="1">
      <alignment horizontal="center" vertical="center" wrapText="1"/>
    </xf>
    <xf numFmtId="0" fontId="7" fillId="8" borderId="4" xfId="0" applyFont="1" applyFill="1" applyBorder="1" applyAlignment="1">
      <alignment horizontal="center" vertical="center" wrapText="1"/>
    </xf>
    <xf numFmtId="44" fontId="3" fillId="26" borderId="7" xfId="12" applyNumberFormat="1" applyFont="1" applyFill="1" applyBorder="1" applyAlignment="1">
      <alignment horizontal="center" vertical="center"/>
    </xf>
    <xf numFmtId="44" fontId="3" fillId="26" borderId="8" xfId="12" applyNumberFormat="1" applyFont="1" applyFill="1" applyBorder="1" applyAlignment="1">
      <alignment horizontal="center" vertical="center"/>
    </xf>
    <xf numFmtId="0" fontId="16" fillId="30" borderId="17" xfId="0" applyFont="1" applyFill="1" applyBorder="1" applyAlignment="1">
      <alignment horizontal="center" vertical="center"/>
    </xf>
    <xf numFmtId="0" fontId="16" fillId="30" borderId="12" xfId="0" applyFont="1" applyFill="1" applyBorder="1" applyAlignment="1">
      <alignment horizontal="center" vertical="center"/>
    </xf>
    <xf numFmtId="0" fontId="16" fillId="30" borderId="14" xfId="0" applyFont="1" applyFill="1" applyBorder="1" applyAlignment="1">
      <alignment horizontal="center" vertical="center"/>
    </xf>
    <xf numFmtId="0" fontId="3" fillId="27" borderId="17" xfId="0" applyFont="1" applyFill="1" applyBorder="1" applyAlignment="1">
      <alignment horizontal="center" vertical="center"/>
    </xf>
    <xf numFmtId="0" fontId="3" fillId="27" borderId="12" xfId="0" applyFont="1" applyFill="1" applyBorder="1" applyAlignment="1">
      <alignment horizontal="center" vertical="center"/>
    </xf>
    <xf numFmtId="0" fontId="3" fillId="27" borderId="14" xfId="0" applyFont="1" applyFill="1" applyBorder="1" applyAlignment="1">
      <alignment horizontal="center" vertical="center"/>
    </xf>
    <xf numFmtId="0" fontId="3" fillId="28" borderId="17" xfId="0" applyFont="1" applyFill="1" applyBorder="1" applyAlignment="1">
      <alignment horizontal="center" vertical="center"/>
    </xf>
    <xf numFmtId="0" fontId="3" fillId="28" borderId="12" xfId="0" applyFont="1" applyFill="1" applyBorder="1" applyAlignment="1">
      <alignment horizontal="center" vertical="center"/>
    </xf>
    <xf numFmtId="0" fontId="3" fillId="28"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4" fillId="22" borderId="7" xfId="0" applyFont="1" applyFill="1" applyBorder="1" applyAlignment="1">
      <alignment horizontal="center" vertical="center" wrapText="1"/>
    </xf>
    <xf numFmtId="0" fontId="4" fillId="22" borderId="8" xfId="0" applyFont="1" applyFill="1" applyBorder="1" applyAlignment="1">
      <alignment horizontal="center" vertical="center" wrapText="1"/>
    </xf>
    <xf numFmtId="0" fontId="4" fillId="31" borderId="7" xfId="0" applyFont="1" applyFill="1" applyBorder="1" applyAlignment="1">
      <alignment horizontal="center" vertical="center" wrapText="1"/>
    </xf>
    <xf numFmtId="0" fontId="4" fillId="31" borderId="8" xfId="0" applyFont="1" applyFill="1" applyBorder="1" applyAlignment="1">
      <alignment horizontal="center" vertical="center" wrapText="1"/>
    </xf>
    <xf numFmtId="0" fontId="3" fillId="25" borderId="7" xfId="0" applyFont="1" applyFill="1" applyBorder="1" applyAlignment="1">
      <alignment horizontal="center" vertical="center"/>
    </xf>
    <xf numFmtId="0" fontId="3" fillId="25" borderId="12" xfId="0" applyFont="1" applyFill="1" applyBorder="1" applyAlignment="1">
      <alignment horizontal="center" vertical="center"/>
    </xf>
    <xf numFmtId="0" fontId="3" fillId="25" borderId="14" xfId="0" applyFont="1" applyFill="1" applyBorder="1" applyAlignment="1">
      <alignment horizontal="center" vertical="center"/>
    </xf>
    <xf numFmtId="0" fontId="22" fillId="0" borderId="0" xfId="0" applyFont="1" applyAlignment="1">
      <alignment horizontal="left" vertical="top"/>
    </xf>
    <xf numFmtId="44" fontId="34" fillId="0" borderId="6" xfId="12" applyNumberFormat="1" applyFont="1" applyBorder="1" applyAlignment="1">
      <alignment horizontal="left" vertical="center" wrapText="1" indent="1"/>
    </xf>
    <xf numFmtId="0" fontId="21" fillId="0" borderId="0" xfId="0" applyFont="1" applyAlignment="1">
      <alignment horizontal="left" vertical="top"/>
    </xf>
    <xf numFmtId="0" fontId="4" fillId="12" borderId="25" xfId="0" applyFont="1" applyFill="1" applyBorder="1" applyAlignment="1">
      <alignment horizontal="center"/>
    </xf>
    <xf numFmtId="0" fontId="4" fillId="12" borderId="26" xfId="0" applyFont="1" applyFill="1" applyBorder="1" applyAlignment="1">
      <alignment horizontal="center"/>
    </xf>
    <xf numFmtId="0" fontId="4" fillId="12" borderId="27" xfId="0" applyFont="1" applyFill="1" applyBorder="1" applyAlignment="1">
      <alignment horizontal="center"/>
    </xf>
    <xf numFmtId="0" fontId="4" fillId="12" borderId="2" xfId="0" applyFont="1" applyFill="1" applyBorder="1" applyAlignment="1">
      <alignment horizontal="center"/>
    </xf>
    <xf numFmtId="0" fontId="4" fillId="12" borderId="3" xfId="0" applyFont="1" applyFill="1" applyBorder="1" applyAlignment="1">
      <alignment horizontal="center"/>
    </xf>
    <xf numFmtId="0" fontId="4" fillId="12" borderId="4" xfId="0" applyFont="1" applyFill="1" applyBorder="1" applyAlignment="1">
      <alignment horizontal="center"/>
    </xf>
    <xf numFmtId="166" fontId="29" fillId="9" borderId="5" xfId="0" applyNumberFormat="1" applyFont="1" applyFill="1" applyBorder="1" applyAlignment="1">
      <alignment horizontal="center" vertical="center"/>
    </xf>
    <xf numFmtId="166" fontId="29" fillId="20" borderId="5" xfId="0" applyNumberFormat="1" applyFont="1" applyFill="1" applyBorder="1" applyAlignment="1">
      <alignment horizontal="center" vertical="center"/>
    </xf>
    <xf numFmtId="14" fontId="28" fillId="37" borderId="5" xfId="0" applyNumberFormat="1" applyFont="1" applyFill="1" applyBorder="1" applyAlignment="1">
      <alignment horizontal="center" vertical="center"/>
    </xf>
    <xf numFmtId="0" fontId="29" fillId="2" borderId="5" xfId="0" applyFont="1" applyFill="1" applyBorder="1" applyAlignment="1">
      <alignment horizontal="center" vertical="center"/>
    </xf>
    <xf numFmtId="14" fontId="28" fillId="37" borderId="2" xfId="0" applyNumberFormat="1" applyFont="1" applyFill="1" applyBorder="1" applyAlignment="1">
      <alignment horizontal="center" vertical="center"/>
    </xf>
    <xf numFmtId="0" fontId="29" fillId="2" borderId="2" xfId="0" applyFont="1" applyFill="1" applyBorder="1" applyAlignment="1">
      <alignment horizontal="center" vertical="center"/>
    </xf>
    <xf numFmtId="167" fontId="29" fillId="9" borderId="31" xfId="12" applyNumberFormat="1" applyFont="1" applyFill="1" applyBorder="1" applyAlignment="1">
      <alignment horizontal="center" vertical="center"/>
    </xf>
    <xf numFmtId="167" fontId="29" fillId="20" borderId="31" xfId="0" applyNumberFormat="1" applyFont="1" applyFill="1" applyBorder="1" applyAlignment="1">
      <alignment horizontal="center" vertical="center"/>
    </xf>
    <xf numFmtId="167" fontId="10" fillId="9" borderId="32" xfId="0" applyNumberFormat="1" applyFont="1" applyFill="1" applyBorder="1" applyAlignment="1">
      <alignment horizontal="center" vertical="center"/>
    </xf>
    <xf numFmtId="167" fontId="29" fillId="20" borderId="32" xfId="0" applyNumberFormat="1" applyFont="1" applyFill="1" applyBorder="1" applyAlignment="1">
      <alignment horizontal="center" vertical="center"/>
    </xf>
    <xf numFmtId="167" fontId="10" fillId="9" borderId="3" xfId="12" applyNumberFormat="1" applyFont="1" applyFill="1" applyBorder="1" applyAlignment="1">
      <alignment horizontal="center" vertical="center" wrapText="1"/>
    </xf>
    <xf numFmtId="167" fontId="29" fillId="20" borderId="3" xfId="0" applyNumberFormat="1" applyFont="1" applyFill="1" applyBorder="1" applyAlignment="1">
      <alignment horizontal="center" vertical="center"/>
    </xf>
    <xf numFmtId="167" fontId="30" fillId="9" borderId="31" xfId="12" applyNumberFormat="1" applyFont="1" applyFill="1" applyBorder="1" applyAlignment="1">
      <alignment horizontal="center" vertical="center"/>
    </xf>
    <xf numFmtId="167" fontId="30" fillId="20" borderId="31" xfId="0" applyNumberFormat="1" applyFont="1" applyFill="1" applyBorder="1" applyAlignment="1">
      <alignment horizontal="center" vertical="center"/>
    </xf>
    <xf numFmtId="167" fontId="29" fillId="9" borderId="5" xfId="4" applyNumberFormat="1" applyFont="1" applyFill="1" applyBorder="1" applyAlignment="1">
      <alignment horizontal="center" vertical="center"/>
    </xf>
    <xf numFmtId="167" fontId="29" fillId="20" borderId="5" xfId="4" applyNumberFormat="1" applyFont="1" applyFill="1" applyBorder="1" applyAlignment="1">
      <alignment horizontal="center" vertical="center"/>
    </xf>
    <xf numFmtId="166" fontId="29" fillId="9" borderId="32" xfId="0" applyNumberFormat="1" applyFont="1" applyFill="1" applyBorder="1" applyAlignment="1">
      <alignment horizontal="center" vertical="center"/>
    </xf>
    <xf numFmtId="166" fontId="29" fillId="20" borderId="32" xfId="0" applyNumberFormat="1" applyFont="1" applyFill="1" applyBorder="1" applyAlignment="1">
      <alignment horizontal="center" vertical="center"/>
    </xf>
    <xf numFmtId="166" fontId="29" fillId="9" borderId="4" xfId="0" applyNumberFormat="1" applyFont="1" applyFill="1" applyBorder="1" applyAlignment="1">
      <alignment horizontal="center" vertical="center"/>
    </xf>
    <xf numFmtId="166" fontId="29" fillId="20" borderId="4" xfId="0" applyNumberFormat="1" applyFont="1" applyFill="1" applyBorder="1" applyAlignment="1">
      <alignment horizontal="center" vertical="center"/>
    </xf>
    <xf numFmtId="14" fontId="28" fillId="36" borderId="5" xfId="0" applyNumberFormat="1" applyFont="1" applyFill="1" applyBorder="1" applyAlignment="1">
      <alignment horizontal="center" vertical="center"/>
    </xf>
    <xf numFmtId="0" fontId="29" fillId="28" borderId="5" xfId="0" applyFont="1" applyFill="1" applyBorder="1" applyAlignment="1">
      <alignment horizontal="center" vertical="center"/>
    </xf>
    <xf numFmtId="14" fontId="28" fillId="36" borderId="2" xfId="0" applyNumberFormat="1" applyFont="1" applyFill="1" applyBorder="1" applyAlignment="1">
      <alignment horizontal="center" vertical="center"/>
    </xf>
    <xf numFmtId="0" fontId="29" fillId="28" borderId="2" xfId="0" applyFont="1" applyFill="1" applyBorder="1" applyAlignment="1">
      <alignment horizontal="center" vertical="center"/>
    </xf>
    <xf numFmtId="14" fontId="28" fillId="35" borderId="5" xfId="0" applyNumberFormat="1" applyFont="1" applyFill="1" applyBorder="1" applyAlignment="1">
      <alignment horizontal="center" vertical="center"/>
    </xf>
    <xf numFmtId="0" fontId="29" fillId="27" borderId="5" xfId="0" applyFont="1" applyFill="1" applyBorder="1" applyAlignment="1">
      <alignment horizontal="center" vertical="center"/>
    </xf>
    <xf numFmtId="14" fontId="28" fillId="35" borderId="2" xfId="0" applyNumberFormat="1" applyFont="1" applyFill="1" applyBorder="1" applyAlignment="1">
      <alignment horizontal="center" vertical="center"/>
    </xf>
    <xf numFmtId="0" fontId="29" fillId="27" borderId="2" xfId="0" applyFont="1" applyFill="1" applyBorder="1" applyAlignment="1">
      <alignment horizontal="center" vertical="center"/>
    </xf>
    <xf numFmtId="166" fontId="29" fillId="9" borderId="33" xfId="0" applyNumberFormat="1" applyFont="1" applyFill="1" applyBorder="1" applyAlignment="1">
      <alignment horizontal="center" vertical="center"/>
    </xf>
    <xf numFmtId="166" fontId="29" fillId="9" borderId="35" xfId="0" applyNumberFormat="1" applyFont="1" applyFill="1" applyBorder="1" applyAlignment="1">
      <alignment horizontal="center" vertical="center"/>
    </xf>
    <xf numFmtId="14" fontId="28" fillId="34" borderId="7" xfId="0" applyNumberFormat="1" applyFont="1" applyFill="1" applyBorder="1" applyAlignment="1">
      <alignment horizontal="center" vertical="center"/>
    </xf>
    <xf numFmtId="14" fontId="28" fillId="34" borderId="8" xfId="0" applyNumberFormat="1" applyFont="1" applyFill="1" applyBorder="1" applyAlignment="1">
      <alignment horizontal="center" vertical="center"/>
    </xf>
    <xf numFmtId="14" fontId="28" fillId="34" borderId="22" xfId="0" applyNumberFormat="1" applyFont="1" applyFill="1" applyBorder="1" applyAlignment="1">
      <alignment horizontal="center" vertical="center"/>
    </xf>
    <xf numFmtId="14" fontId="28" fillId="34" borderId="34" xfId="0" applyNumberFormat="1" applyFont="1" applyFill="1" applyBorder="1" applyAlignment="1">
      <alignment horizontal="center" vertical="center"/>
    </xf>
    <xf numFmtId="0" fontId="22" fillId="0" borderId="0" xfId="0" applyFont="1" applyAlignment="1">
      <alignment horizontal="left" vertical="top" wrapText="1"/>
    </xf>
    <xf numFmtId="0" fontId="27" fillId="12" borderId="25" xfId="0" applyFont="1" applyFill="1" applyBorder="1" applyAlignment="1">
      <alignment horizontal="center" vertical="center" wrapText="1"/>
    </xf>
    <xf numFmtId="0" fontId="27" fillId="12" borderId="26"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9"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33" borderId="2" xfId="0" applyFont="1" applyFill="1" applyBorder="1" applyAlignment="1">
      <alignment horizontal="center" vertical="center" wrapText="1"/>
    </xf>
    <xf numFmtId="0" fontId="27" fillId="33" borderId="3" xfId="0" applyFont="1" applyFill="1" applyBorder="1" applyAlignment="1">
      <alignment horizontal="center" vertical="center" wrapText="1"/>
    </xf>
    <xf numFmtId="0" fontId="21" fillId="0" borderId="0" xfId="0" applyFont="1" applyAlignment="1">
      <alignment horizontal="left"/>
    </xf>
    <xf numFmtId="14" fontId="3" fillId="8" borderId="2" xfId="0" applyNumberFormat="1" applyFont="1" applyFill="1" applyBorder="1" applyAlignment="1">
      <alignment horizontal="center"/>
    </xf>
    <xf numFmtId="14" fontId="3" fillId="8" borderId="4" xfId="0" applyNumberFormat="1" applyFont="1" applyFill="1" applyBorder="1" applyAlignment="1">
      <alignment horizontal="center"/>
    </xf>
    <xf numFmtId="0" fontId="17" fillId="32" borderId="7" xfId="0" applyFont="1" applyFill="1" applyBorder="1" applyAlignment="1">
      <alignment vertical="center" wrapText="1"/>
    </xf>
    <xf numFmtId="0" fontId="17" fillId="32" borderId="12" xfId="0" applyFont="1" applyFill="1" applyBorder="1" applyAlignment="1">
      <alignment vertical="center" wrapText="1"/>
    </xf>
    <xf numFmtId="0" fontId="17" fillId="32" borderId="8" xfId="0" applyFont="1" applyFill="1" applyBorder="1" applyAlignment="1">
      <alignment vertical="center" wrapText="1"/>
    </xf>
    <xf numFmtId="0" fontId="17" fillId="32" borderId="5" xfId="0" applyFont="1" applyFill="1" applyBorder="1" applyAlignment="1">
      <alignment vertical="center" wrapText="1"/>
    </xf>
    <xf numFmtId="0" fontId="7" fillId="8" borderId="5" xfId="0" applyFont="1" applyFill="1" applyBorder="1" applyAlignment="1">
      <alignment horizontal="center" vertical="center"/>
    </xf>
    <xf numFmtId="2" fontId="22" fillId="0" borderId="0" xfId="0" applyNumberFormat="1" applyFont="1" applyAlignment="1">
      <alignment horizontal="left" vertical="top" wrapText="1"/>
    </xf>
    <xf numFmtId="0" fontId="17" fillId="32" borderId="7" xfId="0" applyFont="1" applyFill="1" applyBorder="1" applyAlignment="1">
      <alignment horizontal="left" vertical="center" wrapText="1"/>
    </xf>
    <xf numFmtId="0" fontId="17" fillId="32" borderId="12" xfId="0" applyFont="1" applyFill="1" applyBorder="1" applyAlignment="1">
      <alignment horizontal="left" vertical="center" wrapText="1"/>
    </xf>
    <xf numFmtId="0" fontId="17" fillId="32" borderId="8" xfId="0" applyFont="1" applyFill="1" applyBorder="1" applyAlignment="1">
      <alignment horizontal="left" vertical="center" wrapText="1"/>
    </xf>
    <xf numFmtId="0" fontId="17" fillId="32" borderId="5" xfId="0" applyFont="1" applyFill="1" applyBorder="1" applyAlignment="1">
      <alignment horizontal="left" vertical="center" wrapText="1"/>
    </xf>
    <xf numFmtId="14" fontId="3" fillId="8" borderId="2" xfId="0" applyNumberFormat="1" applyFont="1" applyFill="1" applyBorder="1" applyAlignment="1">
      <alignment horizontal="left"/>
    </xf>
    <xf numFmtId="14" fontId="3" fillId="8" borderId="4" xfId="0" applyNumberFormat="1" applyFont="1" applyFill="1" applyBorder="1" applyAlignment="1">
      <alignment horizontal="left"/>
    </xf>
  </cellXfs>
  <cellStyles count="14">
    <cellStyle name="Akzent6 2" xfId="1" xr:uid="{00000000-0005-0000-0000-000000000000}"/>
    <cellStyle name="Eingabe" xfId="2" builtinId="20"/>
    <cellStyle name="Eingabe 2" xfId="3" xr:uid="{00000000-0005-0000-0000-000002000000}"/>
    <cellStyle name="Komma" xfId="4" builtinId="3"/>
    <cellStyle name="Komma 2" xfId="5" xr:uid="{00000000-0005-0000-0000-000004000000}"/>
    <cellStyle name="Prozent" xfId="6" builtinId="5"/>
    <cellStyle name="Prozent 2" xfId="7" xr:uid="{00000000-0005-0000-0000-000006000000}"/>
    <cellStyle name="Standard" xfId="0" builtinId="0"/>
    <cellStyle name="Standard 2" xfId="8" xr:uid="{00000000-0005-0000-0000-000008000000}"/>
    <cellStyle name="Standard 4 2" xfId="9" xr:uid="{00000000-0005-0000-0000-000009000000}"/>
    <cellStyle name="Standard 4 2 2" xfId="10" xr:uid="{00000000-0005-0000-0000-00000A000000}"/>
    <cellStyle name="Standard 4 2_Liesmich-Seite" xfId="11" xr:uid="{00000000-0005-0000-0000-00000B000000}"/>
    <cellStyle name="Währung" xfId="12" builtinId="4"/>
    <cellStyle name="Währung 2" xfId="13" xr:uid="{00000000-0005-0000-0000-00000D000000}"/>
  </cellStyles>
  <dxfs count="2905">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ont>
        <color rgb="FFF2F2F2"/>
      </font>
    </dxf>
    <dxf>
      <font>
        <color rgb="FFF2F2F2"/>
      </font>
    </dxf>
    <dxf>
      <font>
        <color rgb="FFF2F2F2"/>
      </font>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indexed="26"/>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0.14996795556505021"/>
      </font>
      <fill>
        <patternFill patternType="solid">
          <fgColor theme="0" tint="-4.9989318521683403E-2"/>
          <bgColor theme="0" tint="-0.14996795556505021"/>
        </patternFill>
      </fill>
    </dxf>
    <dxf>
      <font>
        <color theme="0" tint="-0.14996795556505021"/>
      </font>
      <fill>
        <patternFill patternType="solid">
          <fgColor theme="0" tint="-4.9989318521683403E-2"/>
          <bgColor theme="0" tint="-0.14996795556505021"/>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0.14996795556505021"/>
      </font>
    </dxf>
    <dxf>
      <font>
        <color theme="0" tint="-0.14996795556505021"/>
      </font>
    </dxf>
    <dxf>
      <font>
        <color theme="0" tint="-0.14996795556505021"/>
      </font>
    </dxf>
    <dxf>
      <font>
        <color theme="5" tint="-0.24994659260841701"/>
      </font>
      <fill>
        <patternFill patternType="solid">
          <fgColor theme="5" tint="0.79998168889431442"/>
          <bgColor theme="5" tint="0.79998168889431442"/>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4.9989318521683403E-2"/>
      </font>
    </dxf>
    <dxf>
      <font>
        <color theme="0" tint="-4.9989318521683403E-2"/>
      </font>
    </dxf>
    <dxf>
      <font>
        <color theme="0" tint="-0.14996795556505021"/>
      </font>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tint="-0.14996795556505021"/>
      </font>
      <fill>
        <patternFill patternType="solid">
          <fgColor theme="0" tint="-0.14996795556505021"/>
          <bgColor theme="0" tint="-0.14996795556505021"/>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b val="0"/>
        <i/>
        <color indexed="2"/>
      </font>
      <fill>
        <patternFill patternType="solid">
          <fgColor theme="5" tint="0.79998168889431442"/>
          <bgColor theme="5" tint="0.79998168889431442"/>
        </patternFill>
      </fill>
      <border>
        <left style="thin">
          <color auto="1"/>
        </left>
        <right style="thin">
          <color auto="1"/>
        </right>
        <top style="thin">
          <color auto="1"/>
        </top>
        <bottom style="thin">
          <color auto="1"/>
        </bottom>
      </border>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theme="0" tint="-0.14996795556505021"/>
      </font>
    </dxf>
    <dxf>
      <font>
        <color theme="0"/>
      </font>
      <fill>
        <patternFill patternType="solid">
          <fgColor rgb="FF548235"/>
          <bgColor rgb="FF548235"/>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ill>
        <patternFill patternType="solid">
          <fgColor theme="9"/>
          <bgColor theme="9"/>
        </patternFill>
      </fill>
    </dxf>
    <dxf>
      <font>
        <color theme="0" tint="-0.14996795556505021"/>
      </font>
    </dxf>
    <dxf>
      <font>
        <color theme="0" tint="-0.14996795556505021"/>
      </font>
      <fill>
        <patternFill patternType="solid">
          <fgColor theme="0" tint="-0.14996795556505021"/>
          <bgColor theme="0" tint="-0.14996795556505021"/>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5" tint="-0.24994659260841701"/>
      </font>
      <fill>
        <patternFill patternType="solid">
          <fgColor theme="5" tint="0.79998168889431442"/>
          <bgColor theme="5" tint="0.79998168889431442"/>
        </patternFill>
      </fill>
    </dxf>
    <dxf>
      <font>
        <color rgb="FF9C0006"/>
      </font>
      <fill>
        <patternFill patternType="solid">
          <fgColor rgb="FFFFC7CE"/>
          <bgColor rgb="FFFFC7CE"/>
        </patternFill>
      </fill>
    </dxf>
    <dxf>
      <font>
        <color theme="0" tint="-0.14996795556505021"/>
      </font>
      <fill>
        <patternFill patternType="solid">
          <fgColor theme="0" tint="-4.9989318521683403E-2"/>
          <bgColor theme="0" tint="-0.14996795556505021"/>
        </patternFill>
      </fill>
    </dxf>
    <dxf>
      <font>
        <color theme="0" tint="-0.24994659260841701"/>
      </font>
      <fill>
        <patternFill patternType="solid">
          <fgColor indexed="26"/>
          <bgColor indexed="26"/>
        </patternFill>
      </fill>
    </dxf>
    <dxf>
      <font>
        <color theme="0" tint="-0.14996795556505021"/>
      </font>
      <fill>
        <patternFill patternType="solid">
          <fgColor theme="0" tint="-4.9989318521683403E-2"/>
          <bgColor theme="0" tint="-4.9989318521683403E-2"/>
        </patternFill>
      </fill>
    </dxf>
    <dxf>
      <font>
        <color theme="0" tint="-0.14996795556505021"/>
      </font>
      <fill>
        <patternFill patternType="solid">
          <fgColor theme="0" tint="-4.9989318521683403E-2"/>
          <bgColor indexed="26"/>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font>
      <fill>
        <patternFill patternType="solid">
          <fgColor rgb="FF548235"/>
          <bgColor rgb="FF548235"/>
        </patternFill>
      </fill>
    </dxf>
    <dxf>
      <fill>
        <patternFill patternType="solid">
          <fgColor theme="9"/>
          <bgColor theme="9"/>
        </patternFill>
      </fill>
    </dxf>
    <dxf>
      <fill>
        <patternFill patternType="solid">
          <fgColor theme="9" tint="0.39994506668294322"/>
          <bgColor theme="9" tint="0.39994506668294322"/>
        </patternFill>
      </fill>
    </dxf>
    <dxf>
      <fill>
        <patternFill patternType="solid">
          <fgColor theme="9" tint="0.59996337778862885"/>
          <bgColor theme="9" tint="0.59996337778862885"/>
        </patternFill>
      </fill>
    </dxf>
    <dxf>
      <fill>
        <patternFill patternType="solid">
          <fgColor theme="9" tint="0.79998168889431442"/>
          <bgColor theme="9" tint="0.79998168889431442"/>
        </patternFill>
      </fill>
    </dxf>
    <dxf>
      <font>
        <color rgb="FFF2F2F2"/>
      </font>
    </dxf>
    <dxf>
      <font>
        <color theme="5" tint="-0.24994659260841701"/>
      </font>
      <fill>
        <patternFill patternType="solid">
          <fgColor theme="5" tint="0.79998168889431442"/>
          <bgColor theme="5" tint="0.79998168889431442"/>
        </patternFill>
      </fill>
    </dxf>
    <dxf>
      <font>
        <color theme="5" tint="-0.24994659260841701"/>
      </font>
      <fill>
        <patternFill patternType="solid">
          <fgColor theme="5" tint="0.79998168889431442"/>
          <bgColor theme="5" tint="0.79998168889431442"/>
        </patternFill>
      </fill>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5" tint="-0.24994659260841701"/>
      </font>
      <fill>
        <patternFill patternType="solid">
          <fgColor theme="5" tint="0.79998168889431442"/>
          <bgColor theme="5" tint="0.79998168889431442"/>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theme="0" tint="-0.34998626667073579"/>
      </font>
      <fill>
        <patternFill patternType="solid">
          <fgColor theme="0" tint="-0.14996795556505021"/>
          <bgColor theme="0" tint="-0.14996795556505021"/>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theme="8"/>
          <bgColor theme="8"/>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theme="8"/>
          <bgColor theme="8"/>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theme="8"/>
          <bgColor theme="8"/>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9C0006"/>
      </font>
      <fill>
        <patternFill patternType="solid">
          <fgColor rgb="FFFFC7CE"/>
          <bgColor rgb="FFFFC7CE"/>
        </patternFill>
      </fill>
    </dxf>
    <dxf>
      <fill>
        <patternFill patternType="solid">
          <fgColor theme="8"/>
          <bgColor theme="8"/>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ont>
        <color theme="8" tint="-0.249977111117893"/>
      </font>
    </dxf>
    <dxf>
      <fill>
        <patternFill patternType="solid">
          <fgColor theme="8"/>
          <bgColor theme="8"/>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39994506668294322"/>
          <bgColor theme="8" tint="0.39994506668294322"/>
        </patternFill>
      </fill>
    </dxf>
    <dxf>
      <fill>
        <patternFill patternType="solid">
          <fgColor theme="8" tint="0.59996337778862885"/>
          <bgColor theme="8" tint="0.59996337778862885"/>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11506645</xdr:colOff>
      <xdr:row>93</xdr:row>
      <xdr:rowOff>169671</xdr:rowOff>
    </xdr:to>
    <xdr:pic>
      <xdr:nvPicPr>
        <xdr:cNvPr id="3" name="Grafik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tretch/>
      </xdr:blipFill>
      <xdr:spPr bwMode="auto">
        <a:xfrm>
          <a:off x="0" y="13862050"/>
          <a:ext cx="11506645" cy="815797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819150</xdr:colOff>
      <xdr:row>13</xdr:row>
      <xdr:rowOff>57150</xdr:rowOff>
    </xdr:from>
    <xdr:to>
      <xdr:col>3</xdr:col>
      <xdr:colOff>504825</xdr:colOff>
      <xdr:row>16</xdr:row>
      <xdr:rowOff>57150</xdr:rowOff>
    </xdr:to>
    <xdr:sp macro="" textlink="">
      <xdr:nvSpPr>
        <xdr:cNvPr id="2" name="Abgerundetes Rechteck 2">
          <a:extLst>
            <a:ext uri="{FF2B5EF4-FFF2-40B4-BE49-F238E27FC236}">
              <a16:creationId xmlns:a16="http://schemas.microsoft.com/office/drawing/2014/main" id="{00000000-0008-0000-0200-000002000000}"/>
            </a:ext>
          </a:extLst>
        </xdr:cNvPr>
        <xdr:cNvSpPr/>
      </xdr:nvSpPr>
      <xdr:spPr bwMode="auto">
        <a:xfrm>
          <a:off x="819150" y="2581275"/>
          <a:ext cx="2600325" cy="571500"/>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200"/>
            <a:t>In Spalte B und C die Projektmonate angeben, nicht das jeweilige Datum</a:t>
          </a:r>
          <a:endParaRPr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1095375</xdr:colOff>
      <xdr:row>60</xdr:row>
      <xdr:rowOff>190501</xdr:rowOff>
    </xdr:from>
    <xdr:to>
      <xdr:col>10</xdr:col>
      <xdr:colOff>123824</xdr:colOff>
      <xdr:row>65</xdr:row>
      <xdr:rowOff>107155</xdr:rowOff>
    </xdr:to>
    <xdr:sp macro="" textlink="">
      <xdr:nvSpPr>
        <xdr:cNvPr id="2" name="Abgerundetes Rechteck 17">
          <a:extLst>
            <a:ext uri="{FF2B5EF4-FFF2-40B4-BE49-F238E27FC236}">
              <a16:creationId xmlns:a16="http://schemas.microsoft.com/office/drawing/2014/main" id="{00000000-0008-0000-0500-000002000000}"/>
            </a:ext>
          </a:extLst>
        </xdr:cNvPr>
        <xdr:cNvSpPr/>
      </xdr:nvSpPr>
      <xdr:spPr bwMode="auto">
        <a:xfrm>
          <a:off x="6179344" y="15728157"/>
          <a:ext cx="4886324" cy="1035842"/>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200"/>
            <a:t>Daraus ergeben sich in Spalte F die maximum declarable day-equivalents, also die sogenannte Soll-Arbeitszeit über alle Verträge und Projekte, die für die Berechnung der daily rate relevant ist. Zur Berechnung der FTEs benötigen Sie die Vertragsdaten der Person. Beachten Sie, dass jeder Monat pauschal mit 30 Tagen angesetzt wird . </a:t>
          </a:r>
          <a:endParaRPr sz="1200"/>
        </a:p>
      </xdr:txBody>
    </xdr:sp>
    <xdr:clientData/>
  </xdr:twoCellAnchor>
  <xdr:twoCellAnchor>
    <xdr:from>
      <xdr:col>6</xdr:col>
      <xdr:colOff>773906</xdr:colOff>
      <xdr:row>54</xdr:row>
      <xdr:rowOff>59532</xdr:rowOff>
    </xdr:from>
    <xdr:to>
      <xdr:col>9</xdr:col>
      <xdr:colOff>897730</xdr:colOff>
      <xdr:row>57</xdr:row>
      <xdr:rowOff>169069</xdr:rowOff>
    </xdr:to>
    <xdr:sp macro="" textlink="">
      <xdr:nvSpPr>
        <xdr:cNvPr id="3" name="Abgerundetes Rechteck 16">
          <a:extLst>
            <a:ext uri="{FF2B5EF4-FFF2-40B4-BE49-F238E27FC236}">
              <a16:creationId xmlns:a16="http://schemas.microsoft.com/office/drawing/2014/main" id="{00000000-0008-0000-0500-000003000000}"/>
            </a:ext>
          </a:extLst>
        </xdr:cNvPr>
        <xdr:cNvSpPr/>
      </xdr:nvSpPr>
      <xdr:spPr bwMode="auto">
        <a:xfrm>
          <a:off x="7167562" y="14454188"/>
          <a:ext cx="3636169" cy="681037"/>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200"/>
            <a:t>Ebenso verfahren Sie mit den Personalkosten insgesamt (Spalte G) und projektanteilig (Spalte J).</a:t>
          </a:r>
          <a:endParaRPr/>
        </a:p>
      </xdr:txBody>
    </xdr:sp>
    <xdr:clientData/>
  </xdr:twoCellAnchor>
  <xdr:twoCellAnchor>
    <xdr:from>
      <xdr:col>4</xdr:col>
      <xdr:colOff>71437</xdr:colOff>
      <xdr:row>47</xdr:row>
      <xdr:rowOff>71439</xdr:rowOff>
    </xdr:from>
    <xdr:to>
      <xdr:col>8</xdr:col>
      <xdr:colOff>931067</xdr:colOff>
      <xdr:row>50</xdr:row>
      <xdr:rowOff>154783</xdr:rowOff>
    </xdr:to>
    <xdr:sp macro="" textlink="">
      <xdr:nvSpPr>
        <xdr:cNvPr id="4" name="Abgerundetes Rechteck 4">
          <a:extLst>
            <a:ext uri="{FF2B5EF4-FFF2-40B4-BE49-F238E27FC236}">
              <a16:creationId xmlns:a16="http://schemas.microsoft.com/office/drawing/2014/main" id="{00000000-0008-0000-0500-000004000000}"/>
            </a:ext>
          </a:extLst>
        </xdr:cNvPr>
        <xdr:cNvSpPr/>
      </xdr:nvSpPr>
      <xdr:spPr bwMode="auto">
        <a:xfrm>
          <a:off x="4131468" y="13132595"/>
          <a:ext cx="5634037" cy="654844"/>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200"/>
            <a:t>Tragen Sie die FTE (nicht in %, sondern 1,0 für Vollzeit) über alle Arbeitsverträge </a:t>
          </a:r>
          <a:r>
            <a:rPr lang="de-DE" sz="1200">
              <a:solidFill>
                <a:schemeClr val="lt1"/>
              </a:solidFill>
              <a:latin typeface="+mn-lt"/>
              <a:ea typeface="+mn-ea"/>
              <a:cs typeface="+mn-cs"/>
            </a:rPr>
            <a:t>der jeweiligen Person </a:t>
          </a:r>
          <a:r>
            <a:rPr lang="de-DE" sz="1200"/>
            <a:t> an Ihrer Einrichtung (Spalte E) und für das abzurechnende EU-Projekt (Spalte H) ein.</a:t>
          </a:r>
          <a:endParaRPr/>
        </a:p>
      </xdr:txBody>
    </xdr:sp>
    <xdr:clientData/>
  </xdr:twoCellAnchor>
  <xdr:twoCellAnchor>
    <xdr:from>
      <xdr:col>1</xdr:col>
      <xdr:colOff>35718</xdr:colOff>
      <xdr:row>42</xdr:row>
      <xdr:rowOff>488156</xdr:rowOff>
    </xdr:from>
    <xdr:to>
      <xdr:col>30</xdr:col>
      <xdr:colOff>309562</xdr:colOff>
      <xdr:row>43</xdr:row>
      <xdr:rowOff>23815</xdr:rowOff>
    </xdr:to>
    <xdr:sp macro="" textlink="">
      <xdr:nvSpPr>
        <xdr:cNvPr id="5" name="Abgerundetes Rechteck 3">
          <a:extLst>
            <a:ext uri="{FF2B5EF4-FFF2-40B4-BE49-F238E27FC236}">
              <a16:creationId xmlns:a16="http://schemas.microsoft.com/office/drawing/2014/main" id="{00000000-0008-0000-0500-000005000000}"/>
            </a:ext>
          </a:extLst>
        </xdr:cNvPr>
        <xdr:cNvSpPr/>
      </xdr:nvSpPr>
      <xdr:spPr bwMode="auto">
        <a:xfrm>
          <a:off x="988218" y="11775282"/>
          <a:ext cx="19728657" cy="750096"/>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200"/>
            <a:t>Die Bereiche 2a und 2b sind für jedes Kalenderjahr in Ihrem Projekt angelegt. Die Berichtsperioden und relevanten Arbeitspakete sollten bereits automatisch aus dem Blatt Basisdaten zum Projekt übertragen worden sein. Sobald auf dem Arbeitsblatt "Basisdaten zum Projekt" die Daten für Projektstart und -ende, Berichtsperioden und Arbeitspakete eingegeben sind und bei "involvement" ein x gesetzt wurde, färben sich die relevanten Felder zur Bearbeitung gelb in den Tabellen 2a und 2b (</a:t>
          </a:r>
          <a:r>
            <a:rPr lang="de-DE" sz="1200" b="1"/>
            <a:t>dies funktioniert nur mit einer Excelversion ab 2019</a:t>
          </a:r>
          <a:r>
            <a:rPr lang="de-DE" sz="1200"/>
            <a:t>).</a:t>
          </a:r>
          <a:endParaRPr sz="1200"/>
        </a:p>
      </xdr:txBody>
    </xdr:sp>
    <xdr:clientData/>
  </xdr:twoCellAnchor>
  <xdr:twoCellAnchor>
    <xdr:from>
      <xdr:col>7</xdr:col>
      <xdr:colOff>59531</xdr:colOff>
      <xdr:row>34</xdr:row>
      <xdr:rowOff>71438</xdr:rowOff>
    </xdr:from>
    <xdr:to>
      <xdr:col>30</xdr:col>
      <xdr:colOff>214312</xdr:colOff>
      <xdr:row>41</xdr:row>
      <xdr:rowOff>23811</xdr:rowOff>
    </xdr:to>
    <xdr:sp macro="" textlink="">
      <xdr:nvSpPr>
        <xdr:cNvPr id="6" name="Abgerundetes Rechteck 11">
          <a:extLst>
            <a:ext uri="{FF2B5EF4-FFF2-40B4-BE49-F238E27FC236}">
              <a16:creationId xmlns:a16="http://schemas.microsoft.com/office/drawing/2014/main" id="{00000000-0008-0000-0500-000006000000}"/>
            </a:ext>
          </a:extLst>
        </xdr:cNvPr>
        <xdr:cNvSpPr/>
      </xdr:nvSpPr>
      <xdr:spPr bwMode="auto">
        <a:xfrm>
          <a:off x="7727156" y="9834563"/>
          <a:ext cx="12894470" cy="1285873"/>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200"/>
            <a:t>Bereich 4 dient zur Kontrolle für das Horizontal Ceiling, das bei Personen, die aus mehr als einem Horizon Europe oder Euratom-Projekt finanziert werden, pro Kalenderjahr angewendet werden muss.</a:t>
          </a:r>
          <a:endParaRPr/>
        </a:p>
        <a:p>
          <a:pPr algn="l">
            <a:defRPr/>
          </a:pPr>
          <a:r>
            <a:rPr lang="de-DE" sz="1200"/>
            <a:t>Hier müssen Sie bei jedem Reporting für vollendete Kalenderjahre prüfen, ob nicht mehr als "215*Teilzeitfaktor"-Tagesäquivalente als Ist-Arbeitszeit angesetzt worden sind (Spalte F). Der Wert "215*Teilzeitfaktor" ist nicht in jedem Fall identisch mit der Soll-Arbeitszeit (maximum declarable day-equivalents). Diese Excelvorlage bietet Ihnen in Bereich 4 Unterstützung bei der Kontrolle des Horizontal Ceiling. Da jedoch verschiedene Projekte parallel berücksichtigt werden müssen, wird die Kappung hier nicht automatisch vollzogen. </a:t>
          </a:r>
          <a:endParaRPr sz="1200"/>
        </a:p>
      </xdr:txBody>
    </xdr:sp>
    <xdr:clientData/>
  </xdr:twoCellAnchor>
  <xdr:twoCellAnchor>
    <xdr:from>
      <xdr:col>2</xdr:col>
      <xdr:colOff>118363</xdr:colOff>
      <xdr:row>24</xdr:row>
      <xdr:rowOff>95250</xdr:rowOff>
    </xdr:from>
    <xdr:to>
      <xdr:col>11</xdr:col>
      <xdr:colOff>280291</xdr:colOff>
      <xdr:row>28</xdr:row>
      <xdr:rowOff>195262</xdr:rowOff>
    </xdr:to>
    <xdr:sp macro="" textlink="">
      <xdr:nvSpPr>
        <xdr:cNvPr id="7" name="Abgerundetes Rechteck 10">
          <a:extLst>
            <a:ext uri="{FF2B5EF4-FFF2-40B4-BE49-F238E27FC236}">
              <a16:creationId xmlns:a16="http://schemas.microsoft.com/office/drawing/2014/main" id="{00000000-0008-0000-0500-000007000000}"/>
            </a:ext>
          </a:extLst>
        </xdr:cNvPr>
        <xdr:cNvSpPr/>
      </xdr:nvSpPr>
      <xdr:spPr bwMode="auto">
        <a:xfrm>
          <a:off x="2023363" y="7121338"/>
          <a:ext cx="10504957" cy="1086131"/>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200"/>
            <a:t>In Bereich 3 wird mithilfe der Soll-Arbeitszeit (Spalte D) und der entstandenen Personalkosten über alle Projekte und Verträge (Spalte C) die daily rate pro Berichtsperiode berechnet (Spalte E).  Wenn die Ist-Arbeitszeit die Soll-Arbeitszeit pro Berichtsperiode überschreitet, so werden überschüssige day-equivalents und Personalkosten gekappt. Die Zellen in Spalte H und K der Berichtsperiode färben sich rot und enthalten negative Werte. Darüber hinaus wird auf die tatsächlich entstandenen Kosten im Projekt pro Berichtsperiode gekappt.</a:t>
          </a:r>
          <a:endParaRPr sz="1200"/>
        </a:p>
      </xdr:txBody>
    </xdr:sp>
    <xdr:clientData/>
  </xdr:twoCellAnchor>
  <xdr:twoCellAnchor>
    <xdr:from>
      <xdr:col>13</xdr:col>
      <xdr:colOff>35719</xdr:colOff>
      <xdr:row>23</xdr:row>
      <xdr:rowOff>119062</xdr:rowOff>
    </xdr:from>
    <xdr:to>
      <xdr:col>30</xdr:col>
      <xdr:colOff>47623</xdr:colOff>
      <xdr:row>30</xdr:row>
      <xdr:rowOff>166686</xdr:rowOff>
    </xdr:to>
    <xdr:sp macro="" textlink="">
      <xdr:nvSpPr>
        <xdr:cNvPr id="8" name="Abgerundetes Rechteck 9">
          <a:extLst>
            <a:ext uri="{FF2B5EF4-FFF2-40B4-BE49-F238E27FC236}">
              <a16:creationId xmlns:a16="http://schemas.microsoft.com/office/drawing/2014/main" id="{00000000-0008-0000-0500-000008000000}"/>
            </a:ext>
          </a:extLst>
        </xdr:cNvPr>
        <xdr:cNvSpPr/>
      </xdr:nvSpPr>
      <xdr:spPr bwMode="auto">
        <a:xfrm>
          <a:off x="13489782" y="6881812"/>
          <a:ext cx="6965155" cy="1666874"/>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200"/>
            <a:t>Im Bereich 5 berechnen sich (basierend auf den Eingaben im Bereich 2b) automatisch die zu berichtenden Day-equivalents pro Arbeitspaket. Wenn die Ist-Arbeitszeit die Soll-Arbeitszeit pro Berichtsperiode unterschreitet (Bereich 2b), so werden die abrechenbaren Day-equivalents pro Arbeitspaket in Bereich 5 übertragen. Die Zellen in Spalte H und K (Bereich 3) der Berichtsperiode färben sich rot und enthalten positive Werte.</a:t>
          </a:r>
          <a:endParaRPr/>
        </a:p>
        <a:p>
          <a:pPr algn="l">
            <a:defRPr/>
          </a:pPr>
          <a:r>
            <a:rPr lang="de-DE" sz="1200"/>
            <a:t>Die Kappung bis zur Höhe der maximum declarable day-equivalents pro Berichtsperiode erfolgt auf Basis von AGA V1.0 S. 51. Wie genau die Kappung vorgenommen wird, muss jede Einrichtung für sich entscheiden und dann konsistent anwenden. </a:t>
          </a:r>
          <a:endParaRPr sz="1200"/>
        </a:p>
      </xdr:txBody>
    </xdr:sp>
    <xdr:clientData/>
  </xdr:twoCellAnchor>
  <xdr:twoCellAnchor>
    <xdr:from>
      <xdr:col>8</xdr:col>
      <xdr:colOff>464343</xdr:colOff>
      <xdr:row>0</xdr:row>
      <xdr:rowOff>107156</xdr:rowOff>
    </xdr:from>
    <xdr:to>
      <xdr:col>11</xdr:col>
      <xdr:colOff>208009</xdr:colOff>
      <xdr:row>2</xdr:row>
      <xdr:rowOff>511968</xdr:rowOff>
    </xdr:to>
    <xdr:sp macro="" textlink="">
      <xdr:nvSpPr>
        <xdr:cNvPr id="9" name="Rechteck 8">
          <a:extLst>
            <a:ext uri="{FF2B5EF4-FFF2-40B4-BE49-F238E27FC236}">
              <a16:creationId xmlns:a16="http://schemas.microsoft.com/office/drawing/2014/main" id="{00000000-0008-0000-0500-000009000000}"/>
            </a:ext>
          </a:extLst>
        </xdr:cNvPr>
        <xdr:cNvSpPr/>
      </xdr:nvSpPr>
      <xdr:spPr bwMode="auto">
        <a:xfrm>
          <a:off x="9298781" y="107156"/>
          <a:ext cx="3148853" cy="785811"/>
        </a:xfrm>
        <a:prstGeom prst="rect">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defRPr/>
          </a:pPr>
          <a:r>
            <a:rPr lang="de-DE" sz="1800" b="1"/>
            <a:t>Weitere Erklärungen sind im  "Liesmich" zu finden.</a:t>
          </a:r>
          <a:endParaRPr sz="1800"/>
        </a:p>
      </xdr:txBody>
    </xdr:sp>
    <xdr:clientData/>
  </xdr:twoCellAnchor>
  <xdr:twoCellAnchor>
    <xdr:from>
      <xdr:col>8</xdr:col>
      <xdr:colOff>107155</xdr:colOff>
      <xdr:row>4</xdr:row>
      <xdr:rowOff>309562</xdr:rowOff>
    </xdr:from>
    <xdr:to>
      <xdr:col>10</xdr:col>
      <xdr:colOff>738187</xdr:colOff>
      <xdr:row>7</xdr:row>
      <xdr:rowOff>0</xdr:rowOff>
    </xdr:to>
    <xdr:sp macro="" textlink="">
      <xdr:nvSpPr>
        <xdr:cNvPr id="10" name="Abgerundetes Rechteck 14">
          <a:extLst>
            <a:ext uri="{FF2B5EF4-FFF2-40B4-BE49-F238E27FC236}">
              <a16:creationId xmlns:a16="http://schemas.microsoft.com/office/drawing/2014/main" id="{00000000-0008-0000-0500-00000A000000}"/>
            </a:ext>
          </a:extLst>
        </xdr:cNvPr>
        <xdr:cNvSpPr/>
      </xdr:nvSpPr>
      <xdr:spPr bwMode="auto">
        <a:xfrm>
          <a:off x="8941593" y="1654968"/>
          <a:ext cx="2738437" cy="642938"/>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200"/>
            <a:t>In der Zelle "Day-equivalent" wird die täglich zu leistende Arbeitszeit laut aller Arbeitsverträge eingetragen. </a:t>
          </a:r>
          <a:endParaRPr sz="1200"/>
        </a:p>
      </xdr:txBody>
    </xdr:sp>
    <xdr:clientData/>
  </xdr:twoCellAnchor>
  <xdr:twoCellAnchor>
    <xdr:from>
      <xdr:col>7</xdr:col>
      <xdr:colOff>71438</xdr:colOff>
      <xdr:row>8</xdr:row>
      <xdr:rowOff>59532</xdr:rowOff>
    </xdr:from>
    <xdr:to>
      <xdr:col>9</xdr:col>
      <xdr:colOff>88900</xdr:colOff>
      <xdr:row>10</xdr:row>
      <xdr:rowOff>222250</xdr:rowOff>
    </xdr:to>
    <xdr:sp macro="" textlink="">
      <xdr:nvSpPr>
        <xdr:cNvPr id="11" name="Abgerundetes Rechteck 2">
          <a:extLst>
            <a:ext uri="{FF2B5EF4-FFF2-40B4-BE49-F238E27FC236}">
              <a16:creationId xmlns:a16="http://schemas.microsoft.com/office/drawing/2014/main" id="{00000000-0008-0000-0500-00000B000000}"/>
            </a:ext>
          </a:extLst>
        </xdr:cNvPr>
        <xdr:cNvSpPr/>
      </xdr:nvSpPr>
      <xdr:spPr bwMode="auto">
        <a:xfrm>
          <a:off x="7437437" y="2561432"/>
          <a:ext cx="2170112" cy="632618"/>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200"/>
            <a:t>Die weiß markierten Felder dienen der Orientierung, müssen aber nicht ausgefüllt werden</a:t>
          </a:r>
          <a:endParaRPr sz="1200"/>
        </a:p>
      </xdr:txBody>
    </xdr:sp>
    <xdr:clientData/>
  </xdr:twoCellAnchor>
  <xdr:twoCellAnchor>
    <xdr:from>
      <xdr:col>13</xdr:col>
      <xdr:colOff>71437</xdr:colOff>
      <xdr:row>7</xdr:row>
      <xdr:rowOff>23811</xdr:rowOff>
    </xdr:from>
    <xdr:to>
      <xdr:col>31</xdr:col>
      <xdr:colOff>0</xdr:colOff>
      <xdr:row>14</xdr:row>
      <xdr:rowOff>11904</xdr:rowOff>
    </xdr:to>
    <xdr:sp macro="" textlink="">
      <xdr:nvSpPr>
        <xdr:cNvPr id="12" name="Abgerundetes Rechteck 13">
          <a:extLst>
            <a:ext uri="{FF2B5EF4-FFF2-40B4-BE49-F238E27FC236}">
              <a16:creationId xmlns:a16="http://schemas.microsoft.com/office/drawing/2014/main" id="{00000000-0008-0000-0500-00000C000000}"/>
            </a:ext>
          </a:extLst>
        </xdr:cNvPr>
        <xdr:cNvSpPr/>
      </xdr:nvSpPr>
      <xdr:spPr bwMode="auto">
        <a:xfrm>
          <a:off x="13525500" y="2309812"/>
          <a:ext cx="8143875" cy="1654968"/>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200"/>
            <a:t>In Bereich 6 übertragen Sie manuell (=Werte einfügen) die berechneten Daten aus Bereich 5, die Sie in das Reporting module im Funding &amp; Tenders Portal eintragen. Dies ist notwendig, damit spätere Änderungen in der Tabelle dokumentiert werden und die Daten für ein Adjustment zu sehen sind. Die dokumentierte Arbeitszeit muss ebenfalls auf einen halben Tag genau kaufmännisch gerundet werden (siehe AGA V1.0 S. 49).</a:t>
          </a:r>
          <a:endParaRPr/>
        </a:p>
        <a:p>
          <a:pPr algn="l">
            <a:defRPr/>
          </a:pPr>
          <a:r>
            <a:rPr lang="de-DE" sz="1200"/>
            <a:t>Die Zellen in Bereich 6 sollten also nur Zahlen enthalten, keine Formeln. </a:t>
          </a:r>
          <a:endParaRPr/>
        </a:p>
        <a:p>
          <a:pPr algn="l">
            <a:defRPr/>
          </a:pPr>
          <a:r>
            <a:rPr lang="de-DE" sz="1200"/>
            <a:t>Wenn sich im weiteren Projektverlauf Daten in den bereits berichteten Perioden ändern, z.B. durch Nachbuchungen oder rückwirkende Tariferhöhungen, verändern diese die Personalkosten in den entsprechenden Monaten und in Bereich 5 wird automatisch das Adjustment basierend auf den in Bereich 6 angegebenen Daten für die ursprüngliche Abrechnung der Periode, berechnet.</a:t>
          </a:r>
          <a:endParaRPr sz="1200"/>
        </a:p>
      </xdr:txBody>
    </xdr:sp>
    <xdr:clientData/>
  </xdr:twoCellAnchor>
  <xdr:twoCellAnchor>
    <xdr:from>
      <xdr:col>4</xdr:col>
      <xdr:colOff>47623</xdr:colOff>
      <xdr:row>12</xdr:row>
      <xdr:rowOff>142875</xdr:rowOff>
    </xdr:from>
    <xdr:to>
      <xdr:col>6</xdr:col>
      <xdr:colOff>1181099</xdr:colOff>
      <xdr:row>15</xdr:row>
      <xdr:rowOff>119063</xdr:rowOff>
    </xdr:to>
    <xdr:sp macro="" textlink="">
      <xdr:nvSpPr>
        <xdr:cNvPr id="14" name="Abgerundetes Rechteck 15">
          <a:extLst>
            <a:ext uri="{FF2B5EF4-FFF2-40B4-BE49-F238E27FC236}">
              <a16:creationId xmlns:a16="http://schemas.microsoft.com/office/drawing/2014/main" id="{00000000-0008-0000-0500-00000E000000}"/>
            </a:ext>
          </a:extLst>
        </xdr:cNvPr>
        <xdr:cNvSpPr/>
      </xdr:nvSpPr>
      <xdr:spPr bwMode="auto">
        <a:xfrm>
          <a:off x="3952874" y="3584575"/>
          <a:ext cx="3368675" cy="630238"/>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200"/>
            <a:t>More EU contract(s): yes/no auswählen, damit in Bereich 4 ggfs. daran erinnert  wird, dass das Horizontal Ceiling  für alle Projekte gemeinsam gilt.</a:t>
          </a:r>
          <a:endParaRPr sz="1200"/>
        </a:p>
      </xdr:txBody>
    </xdr:sp>
    <xdr:clientData/>
  </xdr:twoCellAnchor>
  <xdr:twoCellAnchor>
    <xdr:from>
      <xdr:col>13</xdr:col>
      <xdr:colOff>51954</xdr:colOff>
      <xdr:row>47</xdr:row>
      <xdr:rowOff>51954</xdr:rowOff>
    </xdr:from>
    <xdr:to>
      <xdr:col>17</xdr:col>
      <xdr:colOff>171017</xdr:colOff>
      <xdr:row>49</xdr:row>
      <xdr:rowOff>168635</xdr:rowOff>
    </xdr:to>
    <xdr:sp macro="" textlink="">
      <xdr:nvSpPr>
        <xdr:cNvPr id="15" name="Abgerundetes Rechteck 12">
          <a:extLst>
            <a:ext uri="{FF2B5EF4-FFF2-40B4-BE49-F238E27FC236}">
              <a16:creationId xmlns:a16="http://schemas.microsoft.com/office/drawing/2014/main" id="{00000000-0008-0000-0500-00000F000000}"/>
            </a:ext>
          </a:extLst>
        </xdr:cNvPr>
        <xdr:cNvSpPr/>
      </xdr:nvSpPr>
      <xdr:spPr bwMode="auto">
        <a:xfrm>
          <a:off x="13525499" y="14131636"/>
          <a:ext cx="3651973" cy="497681"/>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200"/>
            <a:t>Tragen Sie in Bereich 2b pro Work Package die dokumentierte Arbeitszeit in Stunden ein. </a:t>
          </a:r>
          <a:endParaRPr sz="1200"/>
        </a:p>
      </xdr:txBody>
    </xdr:sp>
    <xdr:clientData/>
  </xdr:twoCellAnchor>
  <xdr:twoCellAnchor>
    <xdr:from>
      <xdr:col>15</xdr:col>
      <xdr:colOff>346362</xdr:colOff>
      <xdr:row>54</xdr:row>
      <xdr:rowOff>34636</xdr:rowOff>
    </xdr:from>
    <xdr:to>
      <xdr:col>28</xdr:col>
      <xdr:colOff>809626</xdr:colOff>
      <xdr:row>56</xdr:row>
      <xdr:rowOff>95250</xdr:rowOff>
    </xdr:to>
    <xdr:sp macro="" textlink="">
      <xdr:nvSpPr>
        <xdr:cNvPr id="16" name="Abgerundetes Rechteck 18">
          <a:extLst>
            <a:ext uri="{FF2B5EF4-FFF2-40B4-BE49-F238E27FC236}">
              <a16:creationId xmlns:a16="http://schemas.microsoft.com/office/drawing/2014/main" id="{00000000-0008-0000-0500-000010000000}"/>
            </a:ext>
          </a:extLst>
        </xdr:cNvPr>
        <xdr:cNvSpPr/>
      </xdr:nvSpPr>
      <xdr:spPr bwMode="auto">
        <a:xfrm>
          <a:off x="15562551" y="15298449"/>
          <a:ext cx="3106450" cy="441614"/>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200"/>
            <a:t>Sie können die Tabelle auch umgestalten für eine Zeiterfassung in Tagesäquivalenten. </a:t>
          </a:r>
          <a:endParaRPr/>
        </a:p>
      </xdr:txBody>
    </xdr:sp>
    <xdr:clientData/>
  </xdr:twoCellAnchor>
  <xdr:twoCellAnchor>
    <xdr:from>
      <xdr:col>14</xdr:col>
      <xdr:colOff>17315</xdr:colOff>
      <xdr:row>60</xdr:row>
      <xdr:rowOff>294408</xdr:rowOff>
    </xdr:from>
    <xdr:to>
      <xdr:col>29</xdr:col>
      <xdr:colOff>119062</xdr:colOff>
      <xdr:row>65</xdr:row>
      <xdr:rowOff>61694</xdr:rowOff>
    </xdr:to>
    <xdr:sp macro="" textlink="">
      <xdr:nvSpPr>
        <xdr:cNvPr id="17" name="Abgerundetes Rechteck 19">
          <a:extLst>
            <a:ext uri="{FF2B5EF4-FFF2-40B4-BE49-F238E27FC236}">
              <a16:creationId xmlns:a16="http://schemas.microsoft.com/office/drawing/2014/main" id="{00000000-0008-0000-0500-000011000000}"/>
            </a:ext>
          </a:extLst>
        </xdr:cNvPr>
        <xdr:cNvSpPr/>
      </xdr:nvSpPr>
      <xdr:spPr bwMode="auto">
        <a:xfrm>
          <a:off x="14328629" y="16701221"/>
          <a:ext cx="4530871" cy="886474"/>
        </a:xfrm>
        <a:prstGeom prst="roundRect">
          <a:avLst>
            <a:gd name="adj" fmla="val 16667"/>
          </a:avLst>
        </a:prstGeom>
        <a:solidFill>
          <a:schemeClr val="accent1">
            <a:lumMod val="75000"/>
          </a:schemeClr>
        </a:solidFill>
        <a:ln>
          <a:noFill/>
          <a:miter/>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defRPr/>
          </a:pPr>
          <a:r>
            <a:rPr lang="de-DE" sz="1200"/>
            <a:t>In dieser Vorlage erfolgt die Umrechnung von Stunden in Tagesäquivalente pro Kalenderjahr in der untersten Zeile des Bereichs 2b. Hier werden die day-equivalents worked in the action, die sogenannte Ist-Arbeitszeit dargestellt. </a:t>
          </a:r>
          <a:endParaRPr sz="12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showGridLines="0" tabSelected="1" zoomScale="80" workbookViewId="0">
      <selection activeCell="A30" sqref="A30"/>
    </sheetView>
  </sheetViews>
  <sheetFormatPr baseColWidth="10" defaultRowHeight="15"/>
  <cols>
    <col min="1" max="1" width="111.33203125" customWidth="1"/>
  </cols>
  <sheetData>
    <row r="1" spans="1:7" ht="15.75">
      <c r="A1" s="1" t="s">
        <v>0</v>
      </c>
    </row>
    <row r="2" spans="1:7" ht="15.75">
      <c r="A2" s="2">
        <v>45231</v>
      </c>
      <c r="B2" s="3"/>
      <c r="C2" s="4"/>
      <c r="D2" s="4"/>
      <c r="E2" s="4"/>
      <c r="F2" s="4"/>
      <c r="G2" s="4"/>
    </row>
    <row r="3" spans="1:7" ht="15.75">
      <c r="A3" s="5"/>
      <c r="B3" s="3"/>
      <c r="C3" s="4"/>
      <c r="D3" s="4"/>
      <c r="E3" s="4"/>
      <c r="F3" s="4"/>
      <c r="G3" s="4"/>
    </row>
    <row r="4" spans="1:7" ht="18.75">
      <c r="A4" s="6" t="s">
        <v>1</v>
      </c>
      <c r="B4" s="4"/>
      <c r="C4" s="4"/>
      <c r="D4" s="4"/>
      <c r="E4" s="4"/>
      <c r="F4" s="4"/>
      <c r="G4" s="4"/>
    </row>
    <row r="5" spans="1:7" ht="15.75">
      <c r="A5" s="7"/>
      <c r="B5" s="4"/>
      <c r="C5" s="4"/>
      <c r="D5" s="4"/>
      <c r="E5" s="4"/>
      <c r="F5" s="4"/>
      <c r="G5" s="4"/>
    </row>
    <row r="6" spans="1:7" ht="30">
      <c r="A6" s="8" t="s">
        <v>2</v>
      </c>
      <c r="B6" s="4"/>
      <c r="C6" s="4"/>
      <c r="D6" s="4"/>
      <c r="E6" s="4"/>
      <c r="F6" s="4"/>
      <c r="G6" s="4"/>
    </row>
    <row r="7" spans="1:7" ht="15.75">
      <c r="A7" s="8" t="s">
        <v>3</v>
      </c>
      <c r="B7" s="4"/>
      <c r="C7" s="4"/>
      <c r="D7" s="4"/>
      <c r="E7" s="4"/>
      <c r="F7" s="4"/>
      <c r="G7" s="4"/>
    </row>
    <row r="8" spans="1:7" ht="15.75">
      <c r="A8" s="8" t="s">
        <v>4</v>
      </c>
      <c r="B8" s="4"/>
      <c r="C8" s="4"/>
      <c r="D8" s="4"/>
      <c r="E8" s="4"/>
      <c r="F8" s="4"/>
      <c r="G8" s="4"/>
    </row>
    <row r="9" spans="1:7" ht="15.75">
      <c r="A9" s="8" t="s">
        <v>5</v>
      </c>
      <c r="B9" s="4"/>
      <c r="C9" s="4"/>
      <c r="D9" s="4"/>
      <c r="E9" s="4"/>
      <c r="F9" s="4"/>
      <c r="G9" s="4"/>
    </row>
    <row r="10" spans="1:7" ht="15.75">
      <c r="A10" s="8"/>
      <c r="B10" s="4"/>
      <c r="C10" s="4"/>
      <c r="D10" s="4"/>
      <c r="E10" s="4"/>
      <c r="F10" s="4"/>
      <c r="G10" s="4"/>
    </row>
    <row r="11" spans="1:7" ht="18.75">
      <c r="A11" s="9" t="s">
        <v>6</v>
      </c>
      <c r="B11" s="4"/>
      <c r="C11" s="4"/>
      <c r="D11" s="4"/>
      <c r="E11" s="4"/>
      <c r="F11" s="4"/>
      <c r="G11" s="4"/>
    </row>
    <row r="12" spans="1:7" ht="110.25" customHeight="1">
      <c r="A12" s="10" t="s">
        <v>7</v>
      </c>
      <c r="B12" s="11"/>
      <c r="C12" s="11"/>
      <c r="D12" s="11"/>
      <c r="E12" s="11"/>
      <c r="F12" s="11"/>
      <c r="G12" s="11"/>
    </row>
    <row r="13" spans="1:7">
      <c r="A13" s="12"/>
      <c r="B13" s="13"/>
      <c r="C13" s="13"/>
      <c r="D13" s="13"/>
      <c r="E13" s="13"/>
      <c r="F13" s="13"/>
      <c r="G13" s="13"/>
    </row>
    <row r="14" spans="1:7" ht="18.75">
      <c r="A14" s="14" t="s">
        <v>8</v>
      </c>
    </row>
    <row r="15" spans="1:7" ht="44.25" customHeight="1">
      <c r="A15" s="15" t="s">
        <v>9</v>
      </c>
    </row>
    <row r="16" spans="1:7">
      <c r="A16" s="16" t="s">
        <v>10</v>
      </c>
    </row>
    <row r="17" spans="1:1">
      <c r="A17" s="16" t="s">
        <v>11</v>
      </c>
    </row>
    <row r="18" spans="1:1" ht="14.25" customHeight="1">
      <c r="A18" s="16" t="s">
        <v>12</v>
      </c>
    </row>
    <row r="19" spans="1:1" ht="14.25" customHeight="1">
      <c r="A19" s="16"/>
    </row>
    <row r="20" spans="1:1" ht="18.75">
      <c r="A20" s="17" t="s">
        <v>6</v>
      </c>
    </row>
    <row r="21" spans="1:1">
      <c r="A21" s="16"/>
    </row>
    <row r="22" spans="1:1" ht="30">
      <c r="A22" s="16" t="s">
        <v>13</v>
      </c>
    </row>
    <row r="23" spans="1:1" ht="45">
      <c r="A23" s="18" t="s">
        <v>14</v>
      </c>
    </row>
  </sheetData>
  <pageMargins left="0.7" right="0.7" top="0.78740157500000008" bottom="0.78740157500000008"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9"/>
  <sheetViews>
    <sheetView showGridLines="0" topLeftCell="A88" zoomScale="90" workbookViewId="0">
      <selection activeCell="A119" sqref="A119"/>
    </sheetView>
  </sheetViews>
  <sheetFormatPr baseColWidth="10" defaultColWidth="11.5546875" defaultRowHeight="15"/>
  <cols>
    <col min="1" max="1" width="139.5546875" style="4" customWidth="1"/>
    <col min="2" max="2" width="14" style="4" customWidth="1"/>
    <col min="3" max="16384" width="11.5546875" style="4"/>
  </cols>
  <sheetData>
    <row r="1" spans="1:1">
      <c r="A1" s="1" t="s">
        <v>0</v>
      </c>
    </row>
    <row r="2" spans="1:1">
      <c r="A2" s="2">
        <v>45231</v>
      </c>
    </row>
    <row r="4" spans="1:1" ht="18.75">
      <c r="A4" s="6" t="s">
        <v>15</v>
      </c>
    </row>
    <row r="5" spans="1:1">
      <c r="A5" s="8"/>
    </row>
    <row r="6" spans="1:1">
      <c r="A6" s="8" t="s">
        <v>16</v>
      </c>
    </row>
    <row r="7" spans="1:1" ht="30">
      <c r="A7" s="19" t="s">
        <v>17</v>
      </c>
    </row>
    <row r="8" spans="1:1">
      <c r="A8" s="8"/>
    </row>
    <row r="9" spans="1:1">
      <c r="A9" s="8" t="s">
        <v>18</v>
      </c>
    </row>
    <row r="10" spans="1:1">
      <c r="A10" s="20" t="s">
        <v>19</v>
      </c>
    </row>
    <row r="11" spans="1:1">
      <c r="A11" s="21" t="s">
        <v>20</v>
      </c>
    </row>
    <row r="12" spans="1:1">
      <c r="A12" s="22" t="s">
        <v>21</v>
      </c>
    </row>
    <row r="13" spans="1:1">
      <c r="A13" s="19"/>
    </row>
    <row r="14" spans="1:1" ht="18.75">
      <c r="A14" s="6" t="s">
        <v>22</v>
      </c>
    </row>
    <row r="15" spans="1:1">
      <c r="A15" s="19"/>
    </row>
    <row r="16" spans="1:1">
      <c r="A16" s="19" t="s">
        <v>23</v>
      </c>
    </row>
    <row r="17" spans="1:1">
      <c r="A17" s="19"/>
    </row>
    <row r="18" spans="1:1" ht="18.75">
      <c r="A18" s="6" t="s">
        <v>24</v>
      </c>
    </row>
    <row r="19" spans="1:1">
      <c r="A19" s="8"/>
    </row>
    <row r="20" spans="1:1">
      <c r="A20" s="8" t="s">
        <v>25</v>
      </c>
    </row>
    <row r="21" spans="1:1" ht="30">
      <c r="A21" s="23" t="s">
        <v>26</v>
      </c>
    </row>
    <row r="22" spans="1:1" ht="30">
      <c r="A22" s="23" t="s">
        <v>27</v>
      </c>
    </row>
    <row r="23" spans="1:1">
      <c r="A23" s="8"/>
    </row>
    <row r="24" spans="1:1" ht="18.75">
      <c r="A24" s="6" t="s">
        <v>28</v>
      </c>
    </row>
    <row r="25" spans="1:1">
      <c r="A25" s="8"/>
    </row>
    <row r="26" spans="1:1" ht="30">
      <c r="A26" s="19" t="s">
        <v>29</v>
      </c>
    </row>
    <row r="27" spans="1:1">
      <c r="A27" s="23" t="s">
        <v>30</v>
      </c>
    </row>
    <row r="28" spans="1:1" ht="30">
      <c r="A28" s="23" t="s">
        <v>31</v>
      </c>
    </row>
    <row r="29" spans="1:1">
      <c r="A29" s="23" t="s">
        <v>32</v>
      </c>
    </row>
    <row r="30" spans="1:1">
      <c r="A30" s="8" t="s">
        <v>33</v>
      </c>
    </row>
    <row r="31" spans="1:1">
      <c r="A31" s="8"/>
    </row>
    <row r="32" spans="1:1" ht="60">
      <c r="A32" s="23" t="s">
        <v>34</v>
      </c>
    </row>
    <row r="33" spans="1:1">
      <c r="A33" s="23" t="s">
        <v>35</v>
      </c>
    </row>
    <row r="34" spans="1:1">
      <c r="A34" s="23"/>
    </row>
    <row r="35" spans="1:1" ht="18.75">
      <c r="A35" s="6" t="s">
        <v>36</v>
      </c>
    </row>
    <row r="36" spans="1:1">
      <c r="A36" s="8"/>
    </row>
    <row r="37" spans="1:1">
      <c r="A37" s="8" t="s">
        <v>37</v>
      </c>
    </row>
    <row r="38" spans="1:1" ht="30">
      <c r="A38" s="23" t="s">
        <v>38</v>
      </c>
    </row>
    <row r="39" spans="1:1" ht="30">
      <c r="A39" s="23" t="s">
        <v>39</v>
      </c>
    </row>
    <row r="40" spans="1:1" ht="30">
      <c r="A40" s="8" t="s">
        <v>40</v>
      </c>
    </row>
    <row r="41" spans="1:1">
      <c r="A41" s="8"/>
    </row>
    <row r="42" spans="1:1" ht="45">
      <c r="A42" s="23" t="s">
        <v>41</v>
      </c>
    </row>
    <row r="43" spans="1:1">
      <c r="A43" s="23" t="s">
        <v>42</v>
      </c>
    </row>
    <row r="44" spans="1:1">
      <c r="A44" s="23"/>
    </row>
    <row r="45" spans="1:1" ht="18.75">
      <c r="A45" s="6" t="s">
        <v>43</v>
      </c>
    </row>
    <row r="46" spans="1:1">
      <c r="A46" s="8"/>
    </row>
    <row r="47" spans="1:1">
      <c r="A47" s="8" t="s">
        <v>44</v>
      </c>
    </row>
    <row r="48" spans="1:1">
      <c r="A48" s="24" t="s">
        <v>45</v>
      </c>
    </row>
    <row r="49" spans="1:1">
      <c r="A49" s="24" t="s">
        <v>46</v>
      </c>
    </row>
    <row r="50" spans="1:1">
      <c r="A50" s="25" t="s">
        <v>47</v>
      </c>
    </row>
    <row r="51" spans="1:1">
      <c r="A51" s="8"/>
    </row>
    <row r="52" spans="1:1">
      <c r="A52" s="8" t="s">
        <v>48</v>
      </c>
    </row>
    <row r="53" spans="1:1">
      <c r="A53" s="19" t="s">
        <v>49</v>
      </c>
    </row>
    <row r="54" spans="1:1" ht="30">
      <c r="A54" s="23" t="s">
        <v>50</v>
      </c>
    </row>
    <row r="55" spans="1:1">
      <c r="A55" s="23"/>
    </row>
    <row r="56" spans="1:1" ht="30">
      <c r="A56" s="19" t="s">
        <v>51</v>
      </c>
    </row>
    <row r="57" spans="1:1">
      <c r="A57" s="8"/>
    </row>
    <row r="58" spans="1:1" ht="18.75">
      <c r="A58" s="6" t="s">
        <v>52</v>
      </c>
    </row>
    <row r="59" spans="1:1" ht="18.75">
      <c r="A59" s="26"/>
    </row>
    <row r="60" spans="1:1" ht="18.75">
      <c r="A60" s="26"/>
    </row>
    <row r="61" spans="1:1" ht="18.75">
      <c r="A61" s="26"/>
    </row>
    <row r="62" spans="1:1" ht="18.75">
      <c r="A62" s="26"/>
    </row>
    <row r="63" spans="1:1" ht="18.75">
      <c r="A63" s="26"/>
    </row>
    <row r="64" spans="1:1" ht="18.75">
      <c r="A64" s="26"/>
    </row>
    <row r="65" spans="1:1" ht="18.75">
      <c r="A65" s="26"/>
    </row>
    <row r="66" spans="1:1" ht="18.75">
      <c r="A66" s="26"/>
    </row>
    <row r="67" spans="1:1" ht="18.75">
      <c r="A67" s="26"/>
    </row>
    <row r="68" spans="1:1" ht="18.75">
      <c r="A68" s="26"/>
    </row>
    <row r="69" spans="1:1" ht="18.75">
      <c r="A69" s="26"/>
    </row>
    <row r="70" spans="1:1" ht="18.75">
      <c r="A70" s="26"/>
    </row>
    <row r="71" spans="1:1" ht="18.75">
      <c r="A71" s="26"/>
    </row>
    <row r="72" spans="1:1" ht="18.75">
      <c r="A72" s="26"/>
    </row>
    <row r="73" spans="1:1" ht="18.75">
      <c r="A73" s="26"/>
    </row>
    <row r="74" spans="1:1" ht="18.75">
      <c r="A74" s="26"/>
    </row>
    <row r="75" spans="1:1" ht="18.75">
      <c r="A75" s="26"/>
    </row>
    <row r="76" spans="1:1" ht="18.75">
      <c r="A76" s="26"/>
    </row>
    <row r="77" spans="1:1" ht="18.75">
      <c r="A77" s="26"/>
    </row>
    <row r="78" spans="1:1" ht="18.75">
      <c r="A78" s="26"/>
    </row>
    <row r="79" spans="1:1" ht="18.75">
      <c r="A79" s="26"/>
    </row>
    <row r="80" spans="1:1" ht="18.75">
      <c r="A80" s="26"/>
    </row>
    <row r="81" spans="1:1" ht="18.75">
      <c r="A81" s="26"/>
    </row>
    <row r="82" spans="1:1" ht="18.75">
      <c r="A82" s="26"/>
    </row>
    <row r="83" spans="1:1" ht="18.75">
      <c r="A83" s="26"/>
    </row>
    <row r="84" spans="1:1" ht="18.75">
      <c r="A84" s="26"/>
    </row>
    <row r="85" spans="1:1" ht="18.75">
      <c r="A85" s="26"/>
    </row>
    <row r="86" spans="1:1" ht="18.75">
      <c r="A86" s="26"/>
    </row>
    <row r="87" spans="1:1" ht="18.75">
      <c r="A87" s="26"/>
    </row>
    <row r="88" spans="1:1" ht="18.75">
      <c r="A88" s="26"/>
    </row>
    <row r="89" spans="1:1" ht="18.75">
      <c r="A89" s="26"/>
    </row>
    <row r="90" spans="1:1" ht="18.75">
      <c r="A90" s="26"/>
    </row>
    <row r="91" spans="1:1" ht="18.75">
      <c r="A91" s="26"/>
    </row>
    <row r="92" spans="1:1" ht="18.75">
      <c r="A92" s="26"/>
    </row>
    <row r="93" spans="1:1" ht="18.75">
      <c r="A93" s="26"/>
    </row>
    <row r="94" spans="1:1" ht="18.75">
      <c r="A94" s="26"/>
    </row>
    <row r="95" spans="1:1">
      <c r="A95" s="19" t="s">
        <v>53</v>
      </c>
    </row>
    <row r="96" spans="1:1">
      <c r="A96" s="19"/>
    </row>
    <row r="97" spans="1:1" ht="18.75">
      <c r="A97" s="27" t="s">
        <v>54</v>
      </c>
    </row>
    <row r="98" spans="1:1" ht="30">
      <c r="A98" s="10" t="s">
        <v>55</v>
      </c>
    </row>
    <row r="99" spans="1:1">
      <c r="A99" s="10"/>
    </row>
    <row r="100" spans="1:1" ht="18.75">
      <c r="A100" s="27" t="s">
        <v>56</v>
      </c>
    </row>
    <row r="101" spans="1:1" ht="45">
      <c r="A101" s="28" t="s">
        <v>57</v>
      </c>
    </row>
    <row r="102" spans="1:1">
      <c r="A102" s="28"/>
    </row>
    <row r="103" spans="1:1" ht="18.75">
      <c r="A103" s="27" t="s">
        <v>58</v>
      </c>
    </row>
    <row r="104" spans="1:1" ht="105">
      <c r="A104" s="10" t="s">
        <v>59</v>
      </c>
    </row>
    <row r="105" spans="1:1">
      <c r="A105" s="10"/>
    </row>
    <row r="106" spans="1:1" ht="18.75">
      <c r="A106" s="27" t="s">
        <v>60</v>
      </c>
    </row>
    <row r="107" spans="1:1" ht="60">
      <c r="A107" s="10" t="s">
        <v>61</v>
      </c>
    </row>
    <row r="108" spans="1:1">
      <c r="A108" s="10"/>
    </row>
    <row r="109" spans="1:1" ht="18.75">
      <c r="A109" s="27" t="s">
        <v>62</v>
      </c>
    </row>
    <row r="110" spans="1:1" ht="75">
      <c r="A110" s="29" t="s">
        <v>63</v>
      </c>
    </row>
    <row r="111" spans="1:1">
      <c r="A111" s="29"/>
    </row>
    <row r="112" spans="1:1" ht="18.75">
      <c r="A112" s="27" t="s">
        <v>64</v>
      </c>
    </row>
    <row r="113" spans="1:1" ht="90">
      <c r="A113" s="10" t="s">
        <v>65</v>
      </c>
    </row>
    <row r="114" spans="1:1">
      <c r="A114" s="10"/>
    </row>
    <row r="115" spans="1:1" ht="18.75">
      <c r="A115" s="27" t="s">
        <v>66</v>
      </c>
    </row>
    <row r="116" spans="1:1" ht="90">
      <c r="A116" s="10" t="s">
        <v>67</v>
      </c>
    </row>
    <row r="117" spans="1:1">
      <c r="A117" s="10"/>
    </row>
    <row r="118" spans="1:1" ht="18.75">
      <c r="A118" s="27" t="s">
        <v>68</v>
      </c>
    </row>
    <row r="119" spans="1:1" ht="150">
      <c r="A119" s="10" t="s">
        <v>69</v>
      </c>
    </row>
  </sheetData>
  <pageMargins left="0.7" right="0.7" top="0.78740157500000008" bottom="0.78740157500000008"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5"/>
  <sheetViews>
    <sheetView showGridLines="0" workbookViewId="0">
      <selection activeCell="M5" sqref="M5"/>
    </sheetView>
  </sheetViews>
  <sheetFormatPr baseColWidth="10" defaultColWidth="11.5546875" defaultRowHeight="15" outlineLevelRow="1"/>
  <cols>
    <col min="1" max="1" width="15.109375" style="4" customWidth="1"/>
    <col min="2" max="2" width="9.33203125" style="4" customWidth="1"/>
    <col min="3" max="3" width="9.5546875" style="4" customWidth="1"/>
    <col min="4" max="16384" width="11.5546875" style="4"/>
  </cols>
  <sheetData>
    <row r="1" spans="1:8" ht="18.75">
      <c r="A1" s="30" t="s">
        <v>70</v>
      </c>
      <c r="B1" s="31"/>
      <c r="C1" s="31"/>
      <c r="D1" s="31"/>
      <c r="E1" s="31"/>
      <c r="F1" s="31"/>
      <c r="G1" s="32"/>
    </row>
    <row r="2" spans="1:8">
      <c r="A2" s="277" t="s">
        <v>71</v>
      </c>
      <c r="B2" s="277"/>
      <c r="C2" s="282" t="s">
        <v>72</v>
      </c>
      <c r="D2" s="283"/>
      <c r="E2" s="12"/>
      <c r="F2" s="12"/>
      <c r="G2" s="12"/>
      <c r="H2" s="12"/>
    </row>
    <row r="3" spans="1:8">
      <c r="A3" s="277" t="s">
        <v>73</v>
      </c>
      <c r="B3" s="277"/>
      <c r="C3" s="282">
        <v>100200300</v>
      </c>
      <c r="D3" s="283"/>
      <c r="E3" s="33"/>
      <c r="F3" s="12"/>
      <c r="G3" s="12"/>
      <c r="H3" s="12"/>
    </row>
    <row r="4" spans="1:8">
      <c r="A4" s="277" t="s">
        <v>74</v>
      </c>
      <c r="B4" s="277"/>
      <c r="C4" s="282" t="s">
        <v>75</v>
      </c>
      <c r="D4" s="283"/>
      <c r="F4" s="12"/>
      <c r="G4" s="12"/>
      <c r="H4" s="12"/>
    </row>
    <row r="5" spans="1:8">
      <c r="A5" s="277" t="s">
        <v>76</v>
      </c>
      <c r="B5" s="277"/>
      <c r="C5" s="278">
        <v>44652</v>
      </c>
      <c r="D5" s="279"/>
      <c r="E5" s="33"/>
      <c r="F5" s="12"/>
      <c r="G5" s="12"/>
      <c r="H5" s="12"/>
    </row>
    <row r="6" spans="1:8">
      <c r="A6" s="277" t="s">
        <v>77</v>
      </c>
      <c r="B6" s="277"/>
      <c r="C6" s="278">
        <v>45747</v>
      </c>
      <c r="D6" s="279"/>
      <c r="E6" s="12"/>
      <c r="F6" s="12"/>
      <c r="G6" s="12"/>
      <c r="H6" s="12"/>
    </row>
    <row r="7" spans="1:8">
      <c r="A7" s="277" t="s">
        <v>78</v>
      </c>
      <c r="B7" s="277"/>
      <c r="C7" s="280">
        <f>IF(C5=0,"",IF(C6=0,"",IF(((YEAR(C6)-YEAR(C5))*12+MONTH(C6)-MONTH(C5)+1)&lt;=0,"Projektzeitraum prüfen!",(YEAR(C6)-YEAR(C5))*12+MONTH(C6)-MONTH(C5)+1)))</f>
        <v>36</v>
      </c>
      <c r="D7" s="281"/>
      <c r="E7" s="12"/>
      <c r="F7" s="12"/>
      <c r="G7" s="12"/>
      <c r="H7" s="12"/>
    </row>
    <row r="8" spans="1:8">
      <c r="D8" s="12"/>
      <c r="E8" s="12"/>
      <c r="F8" s="12"/>
      <c r="G8" s="12"/>
      <c r="H8" s="12"/>
    </row>
    <row r="9" spans="1:8">
      <c r="A9" s="34"/>
      <c r="B9" s="33"/>
      <c r="C9" s="35"/>
      <c r="D9" s="12"/>
      <c r="E9" s="12"/>
      <c r="F9" s="12"/>
      <c r="G9" s="12"/>
      <c r="H9" s="12"/>
    </row>
    <row r="10" spans="1:8">
      <c r="A10" s="274" t="s">
        <v>79</v>
      </c>
      <c r="B10" s="275" t="s">
        <v>80</v>
      </c>
      <c r="C10" s="275"/>
      <c r="D10" s="275" t="s">
        <v>81</v>
      </c>
      <c r="E10" s="275"/>
      <c r="F10" s="274" t="s">
        <v>82</v>
      </c>
      <c r="G10" s="276" t="s">
        <v>83</v>
      </c>
      <c r="H10" s="12"/>
    </row>
    <row r="11" spans="1:8">
      <c r="A11" s="274"/>
      <c r="B11" s="37" t="s">
        <v>84</v>
      </c>
      <c r="C11" s="37" t="s">
        <v>85</v>
      </c>
      <c r="D11" s="37" t="s">
        <v>84</v>
      </c>
      <c r="E11" s="37" t="s">
        <v>85</v>
      </c>
      <c r="F11" s="274"/>
      <c r="G11" s="276"/>
      <c r="H11" s="12"/>
    </row>
    <row r="12" spans="1:8">
      <c r="A12" s="38" t="s">
        <v>86</v>
      </c>
      <c r="B12" s="39">
        <v>1</v>
      </c>
      <c r="C12" s="39">
        <v>12</v>
      </c>
      <c r="D12" s="40">
        <f t="shared" ref="D12:D16" si="0">IF(B12&gt;0,EDATE($C$5,B12-1),"")</f>
        <v>44652</v>
      </c>
      <c r="E12" s="40">
        <f t="shared" ref="E12:E16" si="1">IF(C12&gt;0,EDATE($C$5,C12)-1,"")</f>
        <v>45016</v>
      </c>
      <c r="F12" s="41">
        <f t="shared" ref="F12:F16" si="2">IFERROR(DATEDIF(D12,E12,"m")+1,"")</f>
        <v>12</v>
      </c>
      <c r="G12" s="40">
        <f t="shared" ref="G12:G16" si="3">IFERROR(E12+60,"")</f>
        <v>45076</v>
      </c>
      <c r="H12" s="12"/>
    </row>
    <row r="13" spans="1:8">
      <c r="A13" s="42" t="s">
        <v>87</v>
      </c>
      <c r="B13" s="39">
        <v>13</v>
      </c>
      <c r="C13" s="39">
        <v>36</v>
      </c>
      <c r="D13" s="40">
        <f t="shared" si="0"/>
        <v>45017</v>
      </c>
      <c r="E13" s="40">
        <f t="shared" si="1"/>
        <v>45747</v>
      </c>
      <c r="F13" s="41">
        <f t="shared" si="2"/>
        <v>24</v>
      </c>
      <c r="G13" s="40">
        <f t="shared" si="3"/>
        <v>45807</v>
      </c>
      <c r="H13" s="12"/>
    </row>
    <row r="14" spans="1:8">
      <c r="A14" s="43" t="s">
        <v>88</v>
      </c>
      <c r="B14" s="39"/>
      <c r="C14" s="44"/>
      <c r="D14" s="40" t="str">
        <f t="shared" si="0"/>
        <v/>
      </c>
      <c r="E14" s="40" t="str">
        <f t="shared" si="1"/>
        <v/>
      </c>
      <c r="F14" s="41" t="str">
        <f t="shared" si="2"/>
        <v/>
      </c>
      <c r="G14" s="40" t="str">
        <f t="shared" si="3"/>
        <v/>
      </c>
      <c r="H14" s="12"/>
    </row>
    <row r="15" spans="1:8">
      <c r="A15" s="45" t="s">
        <v>89</v>
      </c>
      <c r="B15" s="39"/>
      <c r="C15" s="44"/>
      <c r="D15" s="40" t="str">
        <f t="shared" si="0"/>
        <v/>
      </c>
      <c r="E15" s="40" t="str">
        <f t="shared" si="1"/>
        <v/>
      </c>
      <c r="F15" s="41" t="str">
        <f t="shared" si="2"/>
        <v/>
      </c>
      <c r="G15" s="40" t="str">
        <f t="shared" si="3"/>
        <v/>
      </c>
      <c r="H15" s="12"/>
    </row>
    <row r="16" spans="1:8">
      <c r="A16" s="46" t="s">
        <v>90</v>
      </c>
      <c r="B16" s="39"/>
      <c r="C16" s="39"/>
      <c r="D16" s="40" t="str">
        <f t="shared" si="0"/>
        <v/>
      </c>
      <c r="E16" s="40" t="str">
        <f t="shared" si="1"/>
        <v/>
      </c>
      <c r="F16" s="41" t="str">
        <f t="shared" si="2"/>
        <v/>
      </c>
      <c r="G16" s="40" t="str">
        <f t="shared" si="3"/>
        <v/>
      </c>
      <c r="H16" s="12"/>
    </row>
    <row r="17" spans="1:8">
      <c r="A17" s="5"/>
      <c r="B17" s="47"/>
      <c r="C17" s="48"/>
      <c r="D17" s="49"/>
      <c r="E17" s="49"/>
      <c r="F17" s="33"/>
      <c r="G17" s="50"/>
      <c r="H17" s="12"/>
    </row>
    <row r="18" spans="1:8">
      <c r="A18" s="5"/>
      <c r="B18" s="47"/>
      <c r="C18" s="48"/>
      <c r="D18" s="49"/>
      <c r="E18" s="49"/>
      <c r="F18" s="33"/>
      <c r="G18" s="50"/>
      <c r="H18" s="12"/>
    </row>
    <row r="19" spans="1:8" s="51" customFormat="1" ht="30">
      <c r="A19" s="52" t="s">
        <v>91</v>
      </c>
      <c r="B19" s="52" t="s">
        <v>92</v>
      </c>
      <c r="C19" s="52" t="s">
        <v>93</v>
      </c>
      <c r="D19" s="52" t="s">
        <v>94</v>
      </c>
      <c r="E19" s="52" t="s">
        <v>95</v>
      </c>
      <c r="F19" s="52" t="s">
        <v>96</v>
      </c>
      <c r="G19" s="12"/>
      <c r="H19" s="12"/>
    </row>
    <row r="20" spans="1:8">
      <c r="A20" s="53" t="s">
        <v>97</v>
      </c>
      <c r="B20" s="53">
        <v>1</v>
      </c>
      <c r="C20" s="53">
        <v>24</v>
      </c>
      <c r="D20" s="54">
        <f t="shared" ref="D20:D34" si="4">IF(B20&gt;0,EDATE($C$5,(B20-1)),"")</f>
        <v>44652</v>
      </c>
      <c r="E20" s="54">
        <f t="shared" ref="E20:E34" si="5">IF(C20&gt;0,EOMONTH($C$5,(C20-1)),"")</f>
        <v>45382</v>
      </c>
      <c r="F20" s="53" t="s">
        <v>98</v>
      </c>
      <c r="G20" s="12"/>
      <c r="H20" s="12"/>
    </row>
    <row r="21" spans="1:8">
      <c r="A21" s="53" t="s">
        <v>99</v>
      </c>
      <c r="B21" s="53">
        <v>1</v>
      </c>
      <c r="C21" s="53">
        <v>36</v>
      </c>
      <c r="D21" s="54">
        <f t="shared" si="4"/>
        <v>44652</v>
      </c>
      <c r="E21" s="54">
        <f t="shared" si="5"/>
        <v>45747</v>
      </c>
      <c r="F21" s="53" t="s">
        <v>98</v>
      </c>
      <c r="G21" s="12"/>
      <c r="H21" s="12"/>
    </row>
    <row r="22" spans="1:8">
      <c r="A22" s="53" t="s">
        <v>100</v>
      </c>
      <c r="B22" s="53">
        <v>1</v>
      </c>
      <c r="C22" s="53">
        <v>36</v>
      </c>
      <c r="D22" s="54">
        <f t="shared" si="4"/>
        <v>44652</v>
      </c>
      <c r="E22" s="54">
        <f t="shared" si="5"/>
        <v>45747</v>
      </c>
      <c r="F22" s="53" t="s">
        <v>98</v>
      </c>
      <c r="G22" s="12"/>
      <c r="H22" s="12"/>
    </row>
    <row r="23" spans="1:8">
      <c r="A23" s="53" t="s">
        <v>101</v>
      </c>
      <c r="B23" s="53">
        <v>1</v>
      </c>
      <c r="C23" s="53">
        <v>24</v>
      </c>
      <c r="D23" s="54">
        <f t="shared" si="4"/>
        <v>44652</v>
      </c>
      <c r="E23" s="54">
        <f t="shared" si="5"/>
        <v>45382</v>
      </c>
      <c r="F23" s="53" t="s">
        <v>98</v>
      </c>
      <c r="G23" s="12"/>
      <c r="H23" s="12"/>
    </row>
    <row r="24" spans="1:8">
      <c r="A24" s="53" t="s">
        <v>102</v>
      </c>
      <c r="B24" s="53">
        <v>24</v>
      </c>
      <c r="C24" s="53">
        <v>36</v>
      </c>
      <c r="D24" s="54">
        <f t="shared" si="4"/>
        <v>45352</v>
      </c>
      <c r="E24" s="54">
        <f t="shared" si="5"/>
        <v>45747</v>
      </c>
      <c r="F24" s="53" t="s">
        <v>98</v>
      </c>
      <c r="G24" s="12"/>
      <c r="H24" s="12"/>
    </row>
    <row r="25" spans="1:8" outlineLevel="1">
      <c r="A25" s="53" t="s">
        <v>103</v>
      </c>
      <c r="B25" s="53">
        <v>1</v>
      </c>
      <c r="C25" s="53">
        <v>36</v>
      </c>
      <c r="D25" s="54">
        <f t="shared" si="4"/>
        <v>44652</v>
      </c>
      <c r="E25" s="54">
        <f t="shared" si="5"/>
        <v>45747</v>
      </c>
      <c r="F25" s="53" t="s">
        <v>98</v>
      </c>
      <c r="G25" s="12"/>
      <c r="H25" s="12"/>
    </row>
    <row r="26" spans="1:8" outlineLevel="1">
      <c r="A26" s="53" t="s">
        <v>104</v>
      </c>
      <c r="B26" s="53">
        <v>1</v>
      </c>
      <c r="C26" s="53">
        <v>36</v>
      </c>
      <c r="D26" s="54">
        <f t="shared" si="4"/>
        <v>44652</v>
      </c>
      <c r="E26" s="54">
        <f t="shared" si="5"/>
        <v>45747</v>
      </c>
      <c r="F26" s="53" t="s">
        <v>98</v>
      </c>
      <c r="G26" s="12"/>
      <c r="H26" s="12"/>
    </row>
    <row r="27" spans="1:8" outlineLevel="1">
      <c r="A27" s="53" t="s">
        <v>105</v>
      </c>
      <c r="B27" s="53"/>
      <c r="C27" s="53"/>
      <c r="D27" s="54" t="str">
        <f t="shared" si="4"/>
        <v/>
      </c>
      <c r="E27" s="54" t="str">
        <f t="shared" si="5"/>
        <v/>
      </c>
      <c r="F27" s="53"/>
      <c r="G27" s="12"/>
      <c r="H27" s="12"/>
    </row>
    <row r="28" spans="1:8" outlineLevel="1">
      <c r="A28" s="53" t="s">
        <v>106</v>
      </c>
      <c r="B28" s="53"/>
      <c r="C28" s="53"/>
      <c r="D28" s="54" t="str">
        <f t="shared" si="4"/>
        <v/>
      </c>
      <c r="E28" s="54" t="str">
        <f t="shared" si="5"/>
        <v/>
      </c>
      <c r="F28" s="53"/>
      <c r="G28" s="12"/>
      <c r="H28" s="12"/>
    </row>
    <row r="29" spans="1:8" outlineLevel="1">
      <c r="A29" s="53" t="s">
        <v>107</v>
      </c>
      <c r="B29" s="53"/>
      <c r="C29" s="53"/>
      <c r="D29" s="54" t="str">
        <f t="shared" si="4"/>
        <v/>
      </c>
      <c r="E29" s="54" t="str">
        <f t="shared" si="5"/>
        <v/>
      </c>
      <c r="F29" s="53"/>
      <c r="G29" s="12"/>
      <c r="H29" s="12"/>
    </row>
    <row r="30" spans="1:8" outlineLevel="1">
      <c r="A30" s="53" t="s">
        <v>108</v>
      </c>
      <c r="B30" s="53"/>
      <c r="C30" s="53"/>
      <c r="D30" s="54" t="str">
        <f t="shared" si="4"/>
        <v/>
      </c>
      <c r="E30" s="54" t="str">
        <f t="shared" si="5"/>
        <v/>
      </c>
      <c r="F30" s="53"/>
      <c r="G30" s="12"/>
      <c r="H30" s="12"/>
    </row>
    <row r="31" spans="1:8" outlineLevel="1">
      <c r="A31" s="53" t="s">
        <v>109</v>
      </c>
      <c r="B31" s="53"/>
      <c r="C31" s="53"/>
      <c r="D31" s="54" t="str">
        <f t="shared" si="4"/>
        <v/>
      </c>
      <c r="E31" s="54" t="str">
        <f t="shared" si="5"/>
        <v/>
      </c>
      <c r="F31" s="53"/>
      <c r="G31" s="12"/>
      <c r="H31" s="12"/>
    </row>
    <row r="32" spans="1:8" outlineLevel="1">
      <c r="A32" s="53" t="s">
        <v>110</v>
      </c>
      <c r="B32" s="53"/>
      <c r="C32" s="53"/>
      <c r="D32" s="54" t="str">
        <f t="shared" si="4"/>
        <v/>
      </c>
      <c r="E32" s="54" t="str">
        <f t="shared" si="5"/>
        <v/>
      </c>
      <c r="F32" s="53"/>
      <c r="G32" s="12"/>
      <c r="H32" s="12"/>
    </row>
    <row r="33" spans="1:8" outlineLevel="1">
      <c r="A33" s="53" t="s">
        <v>111</v>
      </c>
      <c r="B33" s="53"/>
      <c r="C33" s="53"/>
      <c r="D33" s="54" t="str">
        <f t="shared" si="4"/>
        <v/>
      </c>
      <c r="E33" s="54" t="str">
        <f t="shared" si="5"/>
        <v/>
      </c>
      <c r="F33" s="53"/>
      <c r="G33" s="12"/>
      <c r="H33" s="12"/>
    </row>
    <row r="34" spans="1:8" outlineLevel="1">
      <c r="A34" s="53" t="s">
        <v>112</v>
      </c>
      <c r="B34" s="53"/>
      <c r="C34" s="53"/>
      <c r="D34" s="54" t="str">
        <f t="shared" si="4"/>
        <v/>
      </c>
      <c r="E34" s="54" t="str">
        <f t="shared" si="5"/>
        <v/>
      </c>
      <c r="F34" s="53"/>
      <c r="G34" s="12"/>
      <c r="H34" s="12"/>
    </row>
    <row r="35" spans="1:8">
      <c r="A35" s="12"/>
      <c r="B35" s="12"/>
      <c r="C35" s="12"/>
      <c r="D35" s="12"/>
      <c r="E35" s="12"/>
      <c r="F35" s="12"/>
      <c r="G35" s="12"/>
      <c r="H35" s="12"/>
    </row>
    <row r="36" spans="1:8">
      <c r="A36" s="12"/>
      <c r="B36" s="12"/>
      <c r="C36" s="12"/>
      <c r="D36" s="12"/>
      <c r="E36" s="12"/>
      <c r="F36" s="12"/>
      <c r="G36" s="12"/>
      <c r="H36" s="12"/>
    </row>
    <row r="37" spans="1:8">
      <c r="A37" s="12"/>
      <c r="B37" s="12"/>
      <c r="C37" s="12"/>
      <c r="D37" s="12"/>
      <c r="E37" s="12"/>
      <c r="F37" s="12"/>
      <c r="G37" s="12"/>
      <c r="H37" s="12"/>
    </row>
    <row r="38" spans="1:8">
      <c r="A38" s="12"/>
      <c r="B38" s="12"/>
      <c r="C38" s="12"/>
      <c r="D38" s="12"/>
      <c r="E38" s="12"/>
      <c r="F38" s="12"/>
      <c r="G38" s="12"/>
      <c r="H38" s="12"/>
    </row>
    <row r="39" spans="1:8">
      <c r="A39" s="12"/>
      <c r="B39" s="12"/>
      <c r="C39" s="12"/>
      <c r="D39" s="12"/>
      <c r="E39" s="12"/>
      <c r="F39" s="12"/>
      <c r="G39" s="12"/>
      <c r="H39" s="12"/>
    </row>
    <row r="115" spans="15:15">
      <c r="O115" s="4" t="s">
        <v>113</v>
      </c>
    </row>
  </sheetData>
  <mergeCells count="17">
    <mergeCell ref="A2:B2"/>
    <mergeCell ref="C2:D2"/>
    <mergeCell ref="A3:B3"/>
    <mergeCell ref="C3:D3"/>
    <mergeCell ref="A4:B4"/>
    <mergeCell ref="C4:D4"/>
    <mergeCell ref="A5:B5"/>
    <mergeCell ref="C5:D5"/>
    <mergeCell ref="A6:B6"/>
    <mergeCell ref="C6:D6"/>
    <mergeCell ref="A7:B7"/>
    <mergeCell ref="C7:D7"/>
    <mergeCell ref="A10:A11"/>
    <mergeCell ref="B10:C10"/>
    <mergeCell ref="D10:E10"/>
    <mergeCell ref="F10:F11"/>
    <mergeCell ref="G10:G11"/>
  </mergeCells>
  <conditionalFormatting sqref="A10:G11 B17:G18 F13:G16 G12">
    <cfRule type="containsText" dxfId="2904" priority="147" operator="containsText" text="Adjustment P1">
      <formula>NOT(ISERROR(SEARCH("Adjustment P1",A10)))</formula>
    </cfRule>
  </conditionalFormatting>
  <conditionalFormatting sqref="A10:G11 B17:G18 F13:G16 G12">
    <cfRule type="containsText" dxfId="2903" priority="146" operator="containsText" text="P1">
      <formula>NOT(ISERROR(SEARCH("P1",A10)))</formula>
    </cfRule>
  </conditionalFormatting>
  <conditionalFormatting sqref="A10:G11 B17:G18 F13:G16 G12">
    <cfRule type="containsText" dxfId="2902" priority="145" operator="containsText" text="P2">
      <formula>NOT(ISERROR(SEARCH("P2",A10)))</formula>
    </cfRule>
  </conditionalFormatting>
  <conditionalFormatting sqref="A10:G11 B17:G18 F13:G16 G12">
    <cfRule type="containsText" dxfId="2901" priority="144" operator="containsText" text="P3">
      <formula>NOT(ISERROR(SEARCH("P3",A10)))</formula>
    </cfRule>
  </conditionalFormatting>
  <conditionalFormatting sqref="A10:G11 B17:G18 F13:G16 G12">
    <cfRule type="containsText" dxfId="2900" priority="143" operator="containsText" text="Adjustment P2">
      <formula>NOT(ISERROR(SEARCH("Adjustment P2",A10)))</formula>
    </cfRule>
  </conditionalFormatting>
  <conditionalFormatting sqref="A10:G11 B17:G18 F13:G16 G12">
    <cfRule type="containsText" dxfId="2899" priority="142" operator="containsText" text="Adjustment P3">
      <formula>NOT(ISERROR(SEARCH("Adjustment P3",A10)))</formula>
    </cfRule>
  </conditionalFormatting>
  <conditionalFormatting sqref="A10:G11 B17:G18 F13:G16 G12">
    <cfRule type="containsText" dxfId="2898" priority="141" operator="containsText" text="P4">
      <formula>NOT(ISERROR(SEARCH("P4",A10)))</formula>
    </cfRule>
  </conditionalFormatting>
  <conditionalFormatting sqref="D20">
    <cfRule type="cellIs" dxfId="2897" priority="71" operator="greaterThan">
      <formula>$C$6</formula>
    </cfRule>
  </conditionalFormatting>
  <conditionalFormatting sqref="D20">
    <cfRule type="cellIs" dxfId="2896" priority="70" operator="lessThan">
      <formula>$C$5</formula>
    </cfRule>
  </conditionalFormatting>
  <conditionalFormatting sqref="E20">
    <cfRule type="cellIs" dxfId="2895" priority="69" operator="greaterThan">
      <formula>$C$6</formula>
    </cfRule>
  </conditionalFormatting>
  <conditionalFormatting sqref="E20">
    <cfRule type="cellIs" dxfId="2894" priority="68" operator="lessThan">
      <formula>$C$5</formula>
    </cfRule>
  </conditionalFormatting>
  <conditionalFormatting sqref="D21:D34">
    <cfRule type="cellIs" dxfId="2893" priority="67" operator="greaterThan">
      <formula>$C$6</formula>
    </cfRule>
  </conditionalFormatting>
  <conditionalFormatting sqref="D21:D34">
    <cfRule type="cellIs" dxfId="2892" priority="66" operator="lessThan">
      <formula>$C$5</formula>
    </cfRule>
  </conditionalFormatting>
  <conditionalFormatting sqref="E21:E34">
    <cfRule type="cellIs" dxfId="2891" priority="65" operator="greaterThan">
      <formula>$C$6</formula>
    </cfRule>
  </conditionalFormatting>
  <conditionalFormatting sqref="E21:E34">
    <cfRule type="cellIs" dxfId="2890" priority="64" operator="lessThan">
      <formula>$C$5</formula>
    </cfRule>
  </conditionalFormatting>
  <conditionalFormatting sqref="B16:C16">
    <cfRule type="containsText" dxfId="2889" priority="55" operator="containsText" text="Adjustment P1">
      <formula>NOT(ISERROR(SEARCH("Adjustment P1",B16)))</formula>
    </cfRule>
  </conditionalFormatting>
  <conditionalFormatting sqref="B16:C16">
    <cfRule type="containsText" dxfId="2888" priority="54" operator="containsText" text="P1">
      <formula>NOT(ISERROR(SEARCH("P1",B16)))</formula>
    </cfRule>
  </conditionalFormatting>
  <conditionalFormatting sqref="B16:C16">
    <cfRule type="containsText" dxfId="2887" priority="53" operator="containsText" text="P2">
      <formula>NOT(ISERROR(SEARCH("P2",B16)))</formula>
    </cfRule>
  </conditionalFormatting>
  <conditionalFormatting sqref="B16:C16">
    <cfRule type="containsText" dxfId="2886" priority="52" operator="containsText" text="P3">
      <formula>NOT(ISERROR(SEARCH("P3",B16)))</formula>
    </cfRule>
  </conditionalFormatting>
  <conditionalFormatting sqref="B16:C16">
    <cfRule type="containsText" dxfId="2885" priority="51" operator="containsText" text="Adjustment P2">
      <formula>NOT(ISERROR(SEARCH("Adjustment P2",B16)))</formula>
    </cfRule>
  </conditionalFormatting>
  <conditionalFormatting sqref="B16:C16">
    <cfRule type="containsText" dxfId="2884" priority="50" operator="containsText" text="Adjustment P3">
      <formula>NOT(ISERROR(SEARCH("Adjustment P3",B16)))</formula>
    </cfRule>
  </conditionalFormatting>
  <conditionalFormatting sqref="B16:C16">
    <cfRule type="containsText" dxfId="2883" priority="49" operator="containsText" text="P4">
      <formula>NOT(ISERROR(SEARCH("P4",B16)))</formula>
    </cfRule>
  </conditionalFormatting>
  <conditionalFormatting sqref="C16">
    <cfRule type="cellIs" dxfId="2882" priority="48" operator="greaterThan">
      <formula>$C$7</formula>
    </cfRule>
  </conditionalFormatting>
  <conditionalFormatting sqref="F12">
    <cfRule type="containsText" dxfId="2881" priority="47" operator="containsText" text="Adjustment P1">
      <formula>NOT(ISERROR(SEARCH("Adjustment P1",F12)))</formula>
    </cfRule>
  </conditionalFormatting>
  <conditionalFormatting sqref="F12">
    <cfRule type="containsText" dxfId="2880" priority="46" operator="containsText" text="P1">
      <formula>NOT(ISERROR(SEARCH("P1",F12)))</formula>
    </cfRule>
  </conditionalFormatting>
  <conditionalFormatting sqref="F12">
    <cfRule type="containsText" dxfId="2879" priority="45" operator="containsText" text="P2">
      <formula>NOT(ISERROR(SEARCH("P2",F12)))</formula>
    </cfRule>
  </conditionalFormatting>
  <conditionalFormatting sqref="F12">
    <cfRule type="containsText" dxfId="2878" priority="44" operator="containsText" text="P3">
      <formula>NOT(ISERROR(SEARCH("P3",F12)))</formula>
    </cfRule>
  </conditionalFormatting>
  <conditionalFormatting sqref="F12">
    <cfRule type="containsText" dxfId="2877" priority="43" operator="containsText" text="Adjustment P2">
      <formula>NOT(ISERROR(SEARCH("Adjustment P2",F12)))</formula>
    </cfRule>
  </conditionalFormatting>
  <conditionalFormatting sqref="F12">
    <cfRule type="containsText" dxfId="2876" priority="42" operator="containsText" text="Adjustment P3">
      <formula>NOT(ISERROR(SEARCH("Adjustment P3",F12)))</formula>
    </cfRule>
  </conditionalFormatting>
  <conditionalFormatting sqref="F12">
    <cfRule type="containsText" dxfId="2875" priority="41" operator="containsText" text="P4">
      <formula>NOT(ISERROR(SEARCH("P4",F12)))</formula>
    </cfRule>
  </conditionalFormatting>
  <conditionalFormatting sqref="B16:C16">
    <cfRule type="cellIs" dxfId="2874" priority="33" operator="greaterThan">
      <formula>$C$7</formula>
    </cfRule>
  </conditionalFormatting>
  <conditionalFormatting sqref="B27:C34">
    <cfRule type="cellIs" dxfId="2873" priority="32" operator="greaterThan">
      <formula>$C$7</formula>
    </cfRule>
  </conditionalFormatting>
  <conditionalFormatting sqref="B14:C15">
    <cfRule type="containsText" dxfId="2872" priority="31" operator="containsText" text="Adjustment P1">
      <formula>NOT(ISERROR(SEARCH("Adjustment P1",B14)))</formula>
    </cfRule>
  </conditionalFormatting>
  <conditionalFormatting sqref="B14:C15">
    <cfRule type="containsText" dxfId="2871" priority="30" operator="containsText" text="P1">
      <formula>NOT(ISERROR(SEARCH("P1",B14)))</formula>
    </cfRule>
  </conditionalFormatting>
  <conditionalFormatting sqref="B14:C15">
    <cfRule type="containsText" dxfId="2870" priority="29" operator="containsText" text="P2">
      <formula>NOT(ISERROR(SEARCH("P2",B14)))</formula>
    </cfRule>
  </conditionalFormatting>
  <conditionalFormatting sqref="B14:C15">
    <cfRule type="containsText" dxfId="2869" priority="28" operator="containsText" text="P3">
      <formula>NOT(ISERROR(SEARCH("P3",B14)))</formula>
    </cfRule>
  </conditionalFormatting>
  <conditionalFormatting sqref="B14:C15">
    <cfRule type="containsText" dxfId="2868" priority="27" operator="containsText" text="Adjustment P2">
      <formula>NOT(ISERROR(SEARCH("Adjustment P2",B14)))</formula>
    </cfRule>
  </conditionalFormatting>
  <conditionalFormatting sqref="B14:C15">
    <cfRule type="containsText" dxfId="2867" priority="26" operator="containsText" text="Adjustment P3">
      <formula>NOT(ISERROR(SEARCH("Adjustment P3",B14)))</formula>
    </cfRule>
  </conditionalFormatting>
  <conditionalFormatting sqref="B14:C15">
    <cfRule type="containsText" dxfId="2866" priority="25" operator="containsText" text="P4">
      <formula>NOT(ISERROR(SEARCH("P4",B14)))</formula>
    </cfRule>
  </conditionalFormatting>
  <conditionalFormatting sqref="C14:C15">
    <cfRule type="cellIs" dxfId="2865" priority="24" operator="greaterThan">
      <formula>$C$7</formula>
    </cfRule>
  </conditionalFormatting>
  <conditionalFormatting sqref="B14:B15">
    <cfRule type="cellIs" dxfId="2864" priority="23" operator="greaterThan">
      <formula>$C$7</formula>
    </cfRule>
  </conditionalFormatting>
  <conditionalFormatting sqref="B12:C13">
    <cfRule type="containsText" dxfId="2863" priority="12" operator="containsText" text="Adjustment P1">
      <formula>NOT(ISERROR(SEARCH("Adjustment P1",B12)))</formula>
    </cfRule>
  </conditionalFormatting>
  <conditionalFormatting sqref="B12:C13">
    <cfRule type="containsText" dxfId="2862" priority="11" operator="containsText" text="P1">
      <formula>NOT(ISERROR(SEARCH("P1",B12)))</formula>
    </cfRule>
  </conditionalFormatting>
  <conditionalFormatting sqref="B12:C13">
    <cfRule type="containsText" dxfId="2861" priority="10" operator="containsText" text="P2">
      <formula>NOT(ISERROR(SEARCH("P2",B12)))</formula>
    </cfRule>
  </conditionalFormatting>
  <conditionalFormatting sqref="B12:C13">
    <cfRule type="containsText" dxfId="2860" priority="9" operator="containsText" text="P3">
      <formula>NOT(ISERROR(SEARCH("P3",B12)))</formula>
    </cfRule>
  </conditionalFormatting>
  <conditionalFormatting sqref="B12:C13">
    <cfRule type="containsText" dxfId="2859" priority="8" operator="containsText" text="Adjustment P2">
      <formula>NOT(ISERROR(SEARCH("Adjustment P2",B12)))</formula>
    </cfRule>
  </conditionalFormatting>
  <conditionalFormatting sqref="B12:C13">
    <cfRule type="containsText" dxfId="2858" priority="7" operator="containsText" text="Adjustment P3">
      <formula>NOT(ISERROR(SEARCH("Adjustment P3",B12)))</formula>
    </cfRule>
  </conditionalFormatting>
  <conditionalFormatting sqref="B12:C13">
    <cfRule type="containsText" dxfId="2857" priority="6" operator="containsText" text="P4">
      <formula>NOT(ISERROR(SEARCH("P4",B12)))</formula>
    </cfRule>
  </conditionalFormatting>
  <conditionalFormatting sqref="C12:C13">
    <cfRule type="cellIs" dxfId="2856" priority="5" operator="greaterThan">
      <formula>$C$7</formula>
    </cfRule>
  </conditionalFormatting>
  <conditionalFormatting sqref="B26:C26">
    <cfRule type="cellIs" dxfId="2855" priority="4" operator="greaterThan">
      <formula>$C$7</formula>
    </cfRule>
  </conditionalFormatting>
  <conditionalFormatting sqref="B24:C25">
    <cfRule type="cellIs" dxfId="2854" priority="3" operator="greaterThan">
      <formula>$C$7</formula>
    </cfRule>
  </conditionalFormatting>
  <conditionalFormatting sqref="B20:C22">
    <cfRule type="cellIs" dxfId="2853" priority="2" operator="greaterThan">
      <formula>$C$7</formula>
    </cfRule>
  </conditionalFormatting>
  <conditionalFormatting sqref="B23:C23">
    <cfRule type="cellIs" dxfId="2852" priority="1" operator="greaterThan">
      <formula>$C$7</formula>
    </cfRule>
  </conditionalFormatting>
  <dataValidations count="1">
    <dataValidation type="list" allowBlank="1" showInputMessage="1" showErrorMessage="1" sqref="F20:F34" xr:uid="{002E0009-0070-4916-82F8-00CE00C70056}">
      <formula1>$O$114:$O$115</formula1>
    </dataValidation>
  </dataValidations>
  <pageMargins left="0.7" right="0.7" top="0.78740157500000008" bottom="0.78740157500000008" header="0.3" footer="0.3"/>
  <pageSetup paperSize="9" orientation="portrait" horizontalDpi="1200" verticalDpi="12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D124"/>
  <sheetViews>
    <sheetView showGridLines="0" workbookViewId="0">
      <pane xSplit="5" ySplit="3" topLeftCell="F34" activePane="bottomRight" state="frozen"/>
      <selection activeCell="F124" sqref="F124"/>
      <selection pane="topRight"/>
      <selection pane="bottomLeft"/>
      <selection pane="bottomRight" activeCell="I44" sqref="I44"/>
    </sheetView>
  </sheetViews>
  <sheetFormatPr baseColWidth="10" defaultColWidth="11.5546875" defaultRowHeight="15" outlineLevelRow="1" outlineLevelCol="1"/>
  <cols>
    <col min="1" max="1" width="15.44140625" customWidth="1"/>
    <col min="2" max="2" width="12.6640625" customWidth="1"/>
    <col min="3" max="3" width="11.5546875" style="55"/>
    <col min="10" max="19" width="11.5546875" customWidth="1" outlineLevel="1"/>
    <col min="20" max="20" width="9.44140625" bestFit="1" customWidth="1"/>
    <col min="21" max="21" width="38" hidden="1" customWidth="1"/>
    <col min="22" max="22" width="2.88671875" hidden="1" customWidth="1"/>
    <col min="23" max="23" width="4.33203125" hidden="1" customWidth="1"/>
    <col min="24" max="24" width="5.5546875" style="56" hidden="1" customWidth="1"/>
    <col min="25" max="25" width="5.44140625" style="56" hidden="1" customWidth="1"/>
    <col min="26" max="26" width="4.21875" hidden="1" customWidth="1"/>
    <col min="27" max="27" width="4.33203125" hidden="1" customWidth="1"/>
    <col min="28" max="28" width="4.21875" hidden="1" customWidth="1"/>
    <col min="29" max="29" width="4.33203125" hidden="1" customWidth="1"/>
    <col min="30" max="31" width="4.21875" hidden="1" customWidth="1"/>
    <col min="32" max="32" width="4" hidden="1" customWidth="1"/>
    <col min="33" max="34" width="4.21875" hidden="1" customWidth="1"/>
    <col min="35" max="35" width="4.6640625" hidden="1" customWidth="1"/>
    <col min="36" max="36" width="4.21875" hidden="1" customWidth="1"/>
    <col min="37" max="38" width="4" hidden="1" customWidth="1"/>
    <col min="39" max="77" width="5.44140625" hidden="1" customWidth="1"/>
    <col min="78" max="82" width="11.5546875" hidden="1" customWidth="1"/>
    <col min="83" max="97" width="0" hidden="1" customWidth="1"/>
  </cols>
  <sheetData>
    <row r="1" spans="1:40" ht="18.75">
      <c r="A1" s="30" t="s">
        <v>114</v>
      </c>
      <c r="B1" s="57"/>
      <c r="C1" s="58"/>
      <c r="D1" s="57"/>
      <c r="E1" s="57"/>
      <c r="F1" s="57"/>
      <c r="G1" s="57"/>
      <c r="H1" s="57"/>
      <c r="I1" s="57"/>
      <c r="J1" s="57"/>
      <c r="K1" s="57"/>
      <c r="L1" s="57"/>
      <c r="M1" s="57"/>
      <c r="N1" s="57"/>
      <c r="O1" s="57"/>
      <c r="P1" s="57"/>
      <c r="Q1" s="57"/>
      <c r="R1" s="57"/>
      <c r="S1" s="57"/>
      <c r="T1" s="59"/>
      <c r="U1" s="60" t="s">
        <v>115</v>
      </c>
    </row>
    <row r="2" spans="1:40" ht="45">
      <c r="A2" s="61" t="s">
        <v>116</v>
      </c>
      <c r="B2" s="61" t="s">
        <v>117</v>
      </c>
      <c r="C2" s="61" t="s">
        <v>118</v>
      </c>
      <c r="D2" s="61" t="s">
        <v>119</v>
      </c>
      <c r="E2" s="62" t="s">
        <v>120</v>
      </c>
      <c r="F2" s="62" t="s">
        <v>121</v>
      </c>
      <c r="G2" s="62" t="s">
        <v>122</v>
      </c>
      <c r="H2" s="62" t="s">
        <v>123</v>
      </c>
      <c r="I2" s="62" t="s">
        <v>124</v>
      </c>
      <c r="J2" s="62" t="s">
        <v>125</v>
      </c>
      <c r="K2" s="62" t="s">
        <v>126</v>
      </c>
      <c r="L2" s="62" t="s">
        <v>127</v>
      </c>
      <c r="M2" s="62" t="s">
        <v>128</v>
      </c>
      <c r="N2" s="62" t="s">
        <v>129</v>
      </c>
      <c r="O2" s="62" t="s">
        <v>130</v>
      </c>
      <c r="P2" s="62" t="s">
        <v>131</v>
      </c>
      <c r="Q2" s="62" t="s">
        <v>132</v>
      </c>
      <c r="R2" s="62" t="s">
        <v>133</v>
      </c>
      <c r="S2" s="63" t="s">
        <v>134</v>
      </c>
      <c r="T2" s="62" t="s">
        <v>135</v>
      </c>
    </row>
    <row r="3" spans="1:40" ht="15.75">
      <c r="A3" s="64" t="s">
        <v>136</v>
      </c>
      <c r="B3" s="65"/>
      <c r="C3" s="66"/>
      <c r="D3" s="65"/>
      <c r="E3" s="65"/>
      <c r="F3" s="65"/>
      <c r="G3" s="65"/>
      <c r="H3" s="65"/>
      <c r="I3" s="65"/>
      <c r="J3" s="65"/>
      <c r="K3" s="65"/>
      <c r="L3" s="65"/>
      <c r="M3" s="65"/>
      <c r="N3" s="65"/>
      <c r="O3" s="65"/>
      <c r="P3" s="65"/>
      <c r="Q3" s="65"/>
      <c r="R3" s="65"/>
      <c r="S3" s="65"/>
      <c r="T3" s="67"/>
    </row>
    <row r="4" spans="1:40" ht="15.75" outlineLevel="1">
      <c r="A4" s="68" t="str">
        <f t="shared" ref="A4:A12" ca="1" si="0">INDIRECT($U4&amp;"!"&amp;V4)</f>
        <v>Principal Investigator</v>
      </c>
      <c r="B4" s="69" t="s">
        <v>86</v>
      </c>
      <c r="C4" s="284">
        <f ca="1">INDIRECT($U4&amp;"!"&amp;W4)</f>
        <v>30834.42</v>
      </c>
      <c r="D4" s="70">
        <f t="shared" ref="D4:D9" ca="1" si="1">INDIRECT($U4&amp;"!"&amp;X4)</f>
        <v>30834.42</v>
      </c>
      <c r="E4" s="71">
        <f t="shared" ref="E4:E12" ca="1" si="2">INDIRECT($U4&amp;"!"&amp;Z4)</f>
        <v>66.124592574926467</v>
      </c>
      <c r="F4" s="71">
        <f t="shared" ref="F4:S4" ca="1" si="3">INDIRECT($U4&amp;"!"&amp;AA4)</f>
        <v>0</v>
      </c>
      <c r="G4" s="71">
        <f t="shared" ca="1" si="3"/>
        <v>0</v>
      </c>
      <c r="H4" s="71">
        <f t="shared" ca="1" si="3"/>
        <v>23.458740758406865</v>
      </c>
      <c r="I4" s="71">
        <f t="shared" ca="1" si="3"/>
        <v>0</v>
      </c>
      <c r="J4" s="71">
        <f t="shared" ca="1" si="3"/>
        <v>0</v>
      </c>
      <c r="K4" s="71">
        <f t="shared" ca="1" si="3"/>
        <v>0</v>
      </c>
      <c r="L4" s="71">
        <f t="shared" ca="1" si="3"/>
        <v>0</v>
      </c>
      <c r="M4" s="71">
        <f t="shared" ca="1" si="3"/>
        <v>0</v>
      </c>
      <c r="N4" s="71">
        <f t="shared" ca="1" si="3"/>
        <v>0</v>
      </c>
      <c r="O4" s="71">
        <f t="shared" ca="1" si="3"/>
        <v>0</v>
      </c>
      <c r="P4" s="71">
        <f t="shared" ca="1" si="3"/>
        <v>0</v>
      </c>
      <c r="Q4" s="71">
        <f t="shared" ca="1" si="3"/>
        <v>0</v>
      </c>
      <c r="R4" s="71">
        <f t="shared" ca="1" si="3"/>
        <v>0</v>
      </c>
      <c r="S4" s="71">
        <f t="shared" ca="1" si="3"/>
        <v>0</v>
      </c>
      <c r="T4" s="72">
        <f t="shared" ref="T4:T12" ca="1" si="4">SUM(E4:S4)</f>
        <v>89.583333333333329</v>
      </c>
      <c r="U4" t="str">
        <f>A3</f>
        <v>Musterfrau</v>
      </c>
      <c r="V4" t="s">
        <v>137</v>
      </c>
      <c r="W4" s="73" t="s">
        <v>138</v>
      </c>
      <c r="X4" s="56" t="s">
        <v>139</v>
      </c>
      <c r="Y4" s="56" t="s">
        <v>140</v>
      </c>
      <c r="Z4" t="s">
        <v>141</v>
      </c>
      <c r="AA4" t="s">
        <v>142</v>
      </c>
      <c r="AB4" t="s">
        <v>143</v>
      </c>
      <c r="AC4" t="s">
        <v>144</v>
      </c>
      <c r="AD4" t="s">
        <v>145</v>
      </c>
      <c r="AE4" t="s">
        <v>146</v>
      </c>
      <c r="AF4" t="s">
        <v>147</v>
      </c>
      <c r="AG4" t="s">
        <v>148</v>
      </c>
      <c r="AH4" t="s">
        <v>149</v>
      </c>
      <c r="AI4" t="s">
        <v>150</v>
      </c>
      <c r="AJ4" t="s">
        <v>151</v>
      </c>
      <c r="AK4" t="s">
        <v>152</v>
      </c>
      <c r="AL4" t="s">
        <v>153</v>
      </c>
      <c r="AM4" t="s">
        <v>154</v>
      </c>
      <c r="AN4" t="s">
        <v>155</v>
      </c>
    </row>
    <row r="5" spans="1:40" ht="15.75" outlineLevel="1">
      <c r="A5" s="68" t="str">
        <f t="shared" ca="1" si="0"/>
        <v>Principal Investigator</v>
      </c>
      <c r="B5" s="74" t="s">
        <v>156</v>
      </c>
      <c r="C5" s="285"/>
      <c r="D5" s="70">
        <f t="shared" ca="1" si="1"/>
        <v>0</v>
      </c>
      <c r="E5" s="71">
        <f t="shared" ca="1" si="2"/>
        <v>0</v>
      </c>
      <c r="F5" s="71">
        <f t="shared" ref="F5:F12" ca="1" si="5">INDIRECT($U5&amp;"!"&amp;AA5)</f>
        <v>0</v>
      </c>
      <c r="G5" s="71">
        <f t="shared" ref="G5:G12" ca="1" si="6">INDIRECT($U5&amp;"!"&amp;AB5)</f>
        <v>0</v>
      </c>
      <c r="H5" s="71">
        <f t="shared" ref="H5:H12" ca="1" si="7">INDIRECT($U5&amp;"!"&amp;AC5)</f>
        <v>0</v>
      </c>
      <c r="I5" s="71">
        <f t="shared" ref="I5:I12" ca="1" si="8">INDIRECT($U5&amp;"!"&amp;AD5)</f>
        <v>0</v>
      </c>
      <c r="J5" s="71">
        <f t="shared" ref="J5:J12" ca="1" si="9">INDIRECT($U5&amp;"!"&amp;AE5)</f>
        <v>0</v>
      </c>
      <c r="K5" s="71">
        <f t="shared" ref="K5:K12" ca="1" si="10">INDIRECT($U5&amp;"!"&amp;AF5)</f>
        <v>0</v>
      </c>
      <c r="L5" s="71">
        <f t="shared" ref="L5:L12" ca="1" si="11">INDIRECT($U5&amp;"!"&amp;AG5)</f>
        <v>0</v>
      </c>
      <c r="M5" s="71">
        <f t="shared" ref="M5:M12" ca="1" si="12">INDIRECT($U5&amp;"!"&amp;AH5)</f>
        <v>0</v>
      </c>
      <c r="N5" s="71">
        <f t="shared" ref="N5:N12" ca="1" si="13">INDIRECT($U5&amp;"!"&amp;AI5)</f>
        <v>0</v>
      </c>
      <c r="O5" s="71">
        <f t="shared" ref="O5:O12" ca="1" si="14">INDIRECT($U5&amp;"!"&amp;AJ5)</f>
        <v>0</v>
      </c>
      <c r="P5" s="71">
        <f t="shared" ref="P5:P12" ca="1" si="15">INDIRECT($U5&amp;"!"&amp;AK5)</f>
        <v>0</v>
      </c>
      <c r="Q5" s="71">
        <f t="shared" ref="Q5:Q12" ca="1" si="16">INDIRECT($U5&amp;"!"&amp;AL5)</f>
        <v>0</v>
      </c>
      <c r="R5" s="71">
        <f t="shared" ref="R5:R12" ca="1" si="17">INDIRECT($U5&amp;"!"&amp;AM5)</f>
        <v>0</v>
      </c>
      <c r="S5" s="71">
        <f t="shared" ref="S5:S12" ca="1" si="18">INDIRECT($U5&amp;"!"&amp;AN5)</f>
        <v>0</v>
      </c>
      <c r="T5" s="72">
        <f t="shared" ca="1" si="4"/>
        <v>0</v>
      </c>
      <c r="U5" t="str">
        <f t="shared" ref="U5:U11" si="19">U4</f>
        <v>Musterfrau</v>
      </c>
      <c r="V5" t="s">
        <v>137</v>
      </c>
      <c r="X5" s="56" t="s">
        <v>157</v>
      </c>
      <c r="Y5" s="56" t="s">
        <v>158</v>
      </c>
      <c r="Z5" t="s">
        <v>159</v>
      </c>
      <c r="AA5" t="s">
        <v>160</v>
      </c>
      <c r="AB5" t="s">
        <v>161</v>
      </c>
      <c r="AC5" t="s">
        <v>162</v>
      </c>
      <c r="AD5" t="s">
        <v>163</v>
      </c>
      <c r="AE5" t="s">
        <v>164</v>
      </c>
      <c r="AF5" t="s">
        <v>165</v>
      </c>
      <c r="AG5" t="s">
        <v>166</v>
      </c>
      <c r="AH5" t="s">
        <v>167</v>
      </c>
      <c r="AI5" t="s">
        <v>168</v>
      </c>
      <c r="AJ5" t="s">
        <v>169</v>
      </c>
      <c r="AK5" t="s">
        <v>170</v>
      </c>
      <c r="AL5" t="s">
        <v>171</v>
      </c>
      <c r="AM5" t="s">
        <v>172</v>
      </c>
      <c r="AN5" t="s">
        <v>173</v>
      </c>
    </row>
    <row r="6" spans="1:40" ht="15.75" outlineLevel="1">
      <c r="A6" s="68" t="str">
        <f t="shared" ca="1" si="0"/>
        <v>Principal Investigator</v>
      </c>
      <c r="B6" s="76" t="s">
        <v>87</v>
      </c>
      <c r="C6" s="284">
        <f ca="1">INDIRECT($U6&amp;"!"&amp;W6)</f>
        <v>0</v>
      </c>
      <c r="D6" s="70">
        <f t="shared" ca="1" si="1"/>
        <v>0</v>
      </c>
      <c r="E6" s="71">
        <f t="shared" ca="1" si="2"/>
        <v>0</v>
      </c>
      <c r="F6" s="71">
        <f t="shared" ca="1" si="5"/>
        <v>0</v>
      </c>
      <c r="G6" s="71">
        <f t="shared" ca="1" si="6"/>
        <v>0</v>
      </c>
      <c r="H6" s="71">
        <f t="shared" ca="1" si="7"/>
        <v>0</v>
      </c>
      <c r="I6" s="71">
        <f t="shared" ca="1" si="8"/>
        <v>0</v>
      </c>
      <c r="J6" s="71">
        <f t="shared" ca="1" si="9"/>
        <v>0</v>
      </c>
      <c r="K6" s="71">
        <f t="shared" ca="1" si="10"/>
        <v>0</v>
      </c>
      <c r="L6" s="71">
        <f t="shared" ca="1" si="11"/>
        <v>0</v>
      </c>
      <c r="M6" s="71">
        <f t="shared" ca="1" si="12"/>
        <v>0</v>
      </c>
      <c r="N6" s="71">
        <f t="shared" ca="1" si="13"/>
        <v>0</v>
      </c>
      <c r="O6" s="71">
        <f t="shared" ca="1" si="14"/>
        <v>0</v>
      </c>
      <c r="P6" s="71">
        <f t="shared" ca="1" si="15"/>
        <v>0</v>
      </c>
      <c r="Q6" s="71">
        <f t="shared" ca="1" si="16"/>
        <v>0</v>
      </c>
      <c r="R6" s="71">
        <f t="shared" ca="1" si="17"/>
        <v>0</v>
      </c>
      <c r="S6" s="71">
        <f t="shared" ca="1" si="18"/>
        <v>0</v>
      </c>
      <c r="T6" s="72">
        <f t="shared" ca="1" si="4"/>
        <v>0</v>
      </c>
      <c r="U6" t="str">
        <f t="shared" si="19"/>
        <v>Musterfrau</v>
      </c>
      <c r="V6" t="s">
        <v>137</v>
      </c>
      <c r="W6" s="73" t="s">
        <v>174</v>
      </c>
      <c r="X6" s="56" t="s">
        <v>175</v>
      </c>
      <c r="Y6" s="56" t="s">
        <v>176</v>
      </c>
      <c r="Z6" t="s">
        <v>177</v>
      </c>
      <c r="AA6" t="s">
        <v>178</v>
      </c>
      <c r="AB6" t="s">
        <v>179</v>
      </c>
      <c r="AC6" t="s">
        <v>180</v>
      </c>
      <c r="AD6" t="s">
        <v>181</v>
      </c>
      <c r="AE6" t="s">
        <v>182</v>
      </c>
      <c r="AF6" t="s">
        <v>183</v>
      </c>
      <c r="AG6" t="s">
        <v>184</v>
      </c>
      <c r="AH6" t="s">
        <v>185</v>
      </c>
      <c r="AI6" t="s">
        <v>186</v>
      </c>
      <c r="AJ6" t="s">
        <v>187</v>
      </c>
      <c r="AK6" t="s">
        <v>188</v>
      </c>
      <c r="AL6" t="s">
        <v>189</v>
      </c>
      <c r="AM6" t="s">
        <v>190</v>
      </c>
      <c r="AN6" t="s">
        <v>191</v>
      </c>
    </row>
    <row r="7" spans="1:40" ht="15.75" outlineLevel="1">
      <c r="A7" s="68" t="str">
        <f t="shared" ca="1" si="0"/>
        <v>Principal Investigator</v>
      </c>
      <c r="B7" s="77" t="s">
        <v>192</v>
      </c>
      <c r="C7" s="285"/>
      <c r="D7" s="70">
        <f t="shared" ca="1" si="1"/>
        <v>0</v>
      </c>
      <c r="E7" s="71">
        <f t="shared" ca="1" si="2"/>
        <v>0</v>
      </c>
      <c r="F7" s="71">
        <f t="shared" ca="1" si="5"/>
        <v>0</v>
      </c>
      <c r="G7" s="71">
        <f t="shared" ca="1" si="6"/>
        <v>0</v>
      </c>
      <c r="H7" s="71">
        <f t="shared" ca="1" si="7"/>
        <v>0</v>
      </c>
      <c r="I7" s="71">
        <f t="shared" ca="1" si="8"/>
        <v>0</v>
      </c>
      <c r="J7" s="71">
        <f t="shared" ca="1" si="9"/>
        <v>0</v>
      </c>
      <c r="K7" s="71">
        <f t="shared" ca="1" si="10"/>
        <v>0</v>
      </c>
      <c r="L7" s="71">
        <f t="shared" ca="1" si="11"/>
        <v>0</v>
      </c>
      <c r="M7" s="71">
        <f t="shared" ca="1" si="12"/>
        <v>0</v>
      </c>
      <c r="N7" s="71">
        <f t="shared" ca="1" si="13"/>
        <v>0</v>
      </c>
      <c r="O7" s="71">
        <f t="shared" ca="1" si="14"/>
        <v>0</v>
      </c>
      <c r="P7" s="71">
        <f t="shared" ca="1" si="15"/>
        <v>0</v>
      </c>
      <c r="Q7" s="71">
        <f t="shared" ca="1" si="16"/>
        <v>0</v>
      </c>
      <c r="R7" s="71">
        <f t="shared" ca="1" si="17"/>
        <v>0</v>
      </c>
      <c r="S7" s="71">
        <f t="shared" ca="1" si="18"/>
        <v>0</v>
      </c>
      <c r="T7" s="72">
        <f t="shared" ca="1" si="4"/>
        <v>0</v>
      </c>
      <c r="U7" t="str">
        <f t="shared" si="19"/>
        <v>Musterfrau</v>
      </c>
      <c r="V7" t="s">
        <v>137</v>
      </c>
      <c r="X7" s="56" t="s">
        <v>193</v>
      </c>
      <c r="Y7" s="56" t="s">
        <v>194</v>
      </c>
      <c r="Z7" t="s">
        <v>195</v>
      </c>
      <c r="AA7" t="s">
        <v>196</v>
      </c>
      <c r="AB7" t="s">
        <v>197</v>
      </c>
      <c r="AC7" t="s">
        <v>198</v>
      </c>
      <c r="AD7" t="s">
        <v>199</v>
      </c>
      <c r="AE7" t="s">
        <v>200</v>
      </c>
      <c r="AF7" t="s">
        <v>201</v>
      </c>
      <c r="AG7" t="s">
        <v>202</v>
      </c>
      <c r="AH7" t="s">
        <v>203</v>
      </c>
      <c r="AI7" t="s">
        <v>204</v>
      </c>
      <c r="AJ7" t="s">
        <v>205</v>
      </c>
      <c r="AK7" t="s">
        <v>206</v>
      </c>
      <c r="AL7" t="s">
        <v>207</v>
      </c>
      <c r="AM7" t="s">
        <v>208</v>
      </c>
      <c r="AN7" t="s">
        <v>209</v>
      </c>
    </row>
    <row r="8" spans="1:40" ht="15.75" outlineLevel="1">
      <c r="A8" s="68" t="str">
        <f t="shared" ca="1" si="0"/>
        <v>Principal Investigator</v>
      </c>
      <c r="B8" s="78" t="s">
        <v>88</v>
      </c>
      <c r="C8" s="284">
        <f ca="1">INDIRECT($U8&amp;"!"&amp;W8)</f>
        <v>0</v>
      </c>
      <c r="D8" s="70">
        <f t="shared" ca="1" si="1"/>
        <v>0</v>
      </c>
      <c r="E8" s="71">
        <f t="shared" ca="1" si="2"/>
        <v>0</v>
      </c>
      <c r="F8" s="71">
        <f t="shared" ca="1" si="5"/>
        <v>0</v>
      </c>
      <c r="G8" s="71">
        <f t="shared" ca="1" si="6"/>
        <v>0</v>
      </c>
      <c r="H8" s="71">
        <f t="shared" ca="1" si="7"/>
        <v>0</v>
      </c>
      <c r="I8" s="71">
        <f t="shared" ca="1" si="8"/>
        <v>0</v>
      </c>
      <c r="J8" s="71">
        <f t="shared" ca="1" si="9"/>
        <v>0</v>
      </c>
      <c r="K8" s="71">
        <f t="shared" ca="1" si="10"/>
        <v>0</v>
      </c>
      <c r="L8" s="71">
        <f t="shared" ca="1" si="11"/>
        <v>0</v>
      </c>
      <c r="M8" s="71">
        <f t="shared" ca="1" si="12"/>
        <v>0</v>
      </c>
      <c r="N8" s="71">
        <f t="shared" ca="1" si="13"/>
        <v>0</v>
      </c>
      <c r="O8" s="71">
        <f t="shared" ca="1" si="14"/>
        <v>0</v>
      </c>
      <c r="P8" s="71">
        <f t="shared" ca="1" si="15"/>
        <v>0</v>
      </c>
      <c r="Q8" s="71">
        <f t="shared" ca="1" si="16"/>
        <v>0</v>
      </c>
      <c r="R8" s="71">
        <f t="shared" ca="1" si="17"/>
        <v>0</v>
      </c>
      <c r="S8" s="71">
        <f t="shared" ca="1" si="18"/>
        <v>0</v>
      </c>
      <c r="T8" s="72">
        <f t="shared" ca="1" si="4"/>
        <v>0</v>
      </c>
      <c r="U8" t="str">
        <f t="shared" si="19"/>
        <v>Musterfrau</v>
      </c>
      <c r="V8" t="s">
        <v>137</v>
      </c>
      <c r="W8" s="73" t="s">
        <v>210</v>
      </c>
      <c r="X8" s="56" t="s">
        <v>211</v>
      </c>
      <c r="Y8" s="56" t="s">
        <v>212</v>
      </c>
      <c r="Z8" t="s">
        <v>213</v>
      </c>
      <c r="AA8" t="s">
        <v>214</v>
      </c>
      <c r="AB8" t="s">
        <v>215</v>
      </c>
      <c r="AC8" t="s">
        <v>216</v>
      </c>
      <c r="AD8" t="s">
        <v>217</v>
      </c>
      <c r="AE8" t="s">
        <v>218</v>
      </c>
      <c r="AF8" t="s">
        <v>219</v>
      </c>
      <c r="AG8" t="s">
        <v>220</v>
      </c>
      <c r="AH8" t="s">
        <v>221</v>
      </c>
      <c r="AI8" t="s">
        <v>222</v>
      </c>
      <c r="AJ8" t="s">
        <v>223</v>
      </c>
      <c r="AK8" t="s">
        <v>224</v>
      </c>
      <c r="AL8" t="s">
        <v>225</v>
      </c>
      <c r="AM8" t="s">
        <v>226</v>
      </c>
      <c r="AN8" t="s">
        <v>227</v>
      </c>
    </row>
    <row r="9" spans="1:40" ht="15.75" outlineLevel="1">
      <c r="A9" s="68" t="str">
        <f t="shared" ca="1" si="0"/>
        <v>Principal Investigator</v>
      </c>
      <c r="B9" s="79" t="s">
        <v>228</v>
      </c>
      <c r="C9" s="285"/>
      <c r="D9" s="70">
        <f t="shared" ca="1" si="1"/>
        <v>0</v>
      </c>
      <c r="E9" s="71">
        <f t="shared" ca="1" si="2"/>
        <v>0</v>
      </c>
      <c r="F9" s="71">
        <f t="shared" ca="1" si="5"/>
        <v>0</v>
      </c>
      <c r="G9" s="71">
        <f t="shared" ca="1" si="6"/>
        <v>0</v>
      </c>
      <c r="H9" s="71">
        <f t="shared" ca="1" si="7"/>
        <v>0</v>
      </c>
      <c r="I9" s="71">
        <f t="shared" ca="1" si="8"/>
        <v>0</v>
      </c>
      <c r="J9" s="71">
        <f t="shared" ca="1" si="9"/>
        <v>0</v>
      </c>
      <c r="K9" s="71">
        <f t="shared" ca="1" si="10"/>
        <v>0</v>
      </c>
      <c r="L9" s="71">
        <f t="shared" ca="1" si="11"/>
        <v>0</v>
      </c>
      <c r="M9" s="71">
        <f t="shared" ca="1" si="12"/>
        <v>0</v>
      </c>
      <c r="N9" s="71">
        <f t="shared" ca="1" si="13"/>
        <v>0</v>
      </c>
      <c r="O9" s="71">
        <f t="shared" ca="1" si="14"/>
        <v>0</v>
      </c>
      <c r="P9" s="71">
        <f t="shared" ca="1" si="15"/>
        <v>0</v>
      </c>
      <c r="Q9" s="71">
        <f t="shared" ca="1" si="16"/>
        <v>0</v>
      </c>
      <c r="R9" s="71">
        <f t="shared" ca="1" si="17"/>
        <v>0</v>
      </c>
      <c r="S9" s="71">
        <f t="shared" ca="1" si="18"/>
        <v>0</v>
      </c>
      <c r="T9" s="72">
        <f t="shared" ca="1" si="4"/>
        <v>0</v>
      </c>
      <c r="U9" t="str">
        <f t="shared" si="19"/>
        <v>Musterfrau</v>
      </c>
      <c r="V9" t="s">
        <v>137</v>
      </c>
      <c r="X9" s="56" t="s">
        <v>229</v>
      </c>
      <c r="Y9" s="56" t="s">
        <v>230</v>
      </c>
      <c r="Z9" t="s">
        <v>231</v>
      </c>
      <c r="AA9" t="s">
        <v>232</v>
      </c>
      <c r="AB9" t="s">
        <v>233</v>
      </c>
      <c r="AC9" t="s">
        <v>234</v>
      </c>
      <c r="AD9" t="s">
        <v>235</v>
      </c>
      <c r="AE9" t="s">
        <v>236</v>
      </c>
      <c r="AF9" t="s">
        <v>237</v>
      </c>
      <c r="AG9" t="s">
        <v>238</v>
      </c>
      <c r="AH9" t="s">
        <v>239</v>
      </c>
      <c r="AI9" t="s">
        <v>240</v>
      </c>
      <c r="AJ9" t="s">
        <v>241</v>
      </c>
      <c r="AK9" t="s">
        <v>242</v>
      </c>
      <c r="AL9" t="s">
        <v>243</v>
      </c>
      <c r="AM9" t="s">
        <v>244</v>
      </c>
      <c r="AN9" t="s">
        <v>245</v>
      </c>
    </row>
    <row r="10" spans="1:40" ht="15.75" outlineLevel="1">
      <c r="A10" s="68" t="str">
        <f t="shared" ca="1" si="0"/>
        <v>Principal Investigator</v>
      </c>
      <c r="B10" s="80" t="s">
        <v>89</v>
      </c>
      <c r="C10" s="284">
        <f ca="1">INDIRECT($U10&amp;"!"&amp;W10)</f>
        <v>0</v>
      </c>
      <c r="D10" s="70">
        <f t="shared" ref="D10:D12" ca="1" si="20">INDIRECT($U10&amp;"!"&amp;X10)</f>
        <v>0</v>
      </c>
      <c r="E10" s="71">
        <f t="shared" ca="1" si="2"/>
        <v>0</v>
      </c>
      <c r="F10" s="71">
        <f t="shared" ca="1" si="5"/>
        <v>0</v>
      </c>
      <c r="G10" s="71">
        <f t="shared" ca="1" si="6"/>
        <v>0</v>
      </c>
      <c r="H10" s="71">
        <f t="shared" ca="1" si="7"/>
        <v>0</v>
      </c>
      <c r="I10" s="71">
        <f t="shared" ca="1" si="8"/>
        <v>0</v>
      </c>
      <c r="J10" s="71">
        <f t="shared" ca="1" si="9"/>
        <v>0</v>
      </c>
      <c r="K10" s="71">
        <f t="shared" ca="1" si="10"/>
        <v>0</v>
      </c>
      <c r="L10" s="71">
        <f t="shared" ca="1" si="11"/>
        <v>0</v>
      </c>
      <c r="M10" s="71">
        <f t="shared" ca="1" si="12"/>
        <v>0</v>
      </c>
      <c r="N10" s="71">
        <f t="shared" ca="1" si="13"/>
        <v>0</v>
      </c>
      <c r="O10" s="71">
        <f t="shared" ca="1" si="14"/>
        <v>0</v>
      </c>
      <c r="P10" s="71">
        <f t="shared" ca="1" si="15"/>
        <v>0</v>
      </c>
      <c r="Q10" s="71">
        <f t="shared" ca="1" si="16"/>
        <v>0</v>
      </c>
      <c r="R10" s="71">
        <f t="shared" ca="1" si="17"/>
        <v>0</v>
      </c>
      <c r="S10" s="71">
        <f t="shared" ca="1" si="18"/>
        <v>0</v>
      </c>
      <c r="T10" s="72">
        <f t="shared" ca="1" si="4"/>
        <v>0</v>
      </c>
      <c r="U10" t="str">
        <f t="shared" si="19"/>
        <v>Musterfrau</v>
      </c>
      <c r="V10" t="s">
        <v>137</v>
      </c>
      <c r="W10" s="73" t="s">
        <v>246</v>
      </c>
      <c r="X10" s="56" t="s">
        <v>247</v>
      </c>
      <c r="Y10" s="56" t="s">
        <v>248</v>
      </c>
      <c r="Z10" t="s">
        <v>249</v>
      </c>
      <c r="AA10" t="s">
        <v>250</v>
      </c>
      <c r="AB10" t="s">
        <v>251</v>
      </c>
      <c r="AC10" t="s">
        <v>252</v>
      </c>
      <c r="AD10" t="s">
        <v>253</v>
      </c>
      <c r="AE10" t="s">
        <v>254</v>
      </c>
      <c r="AF10" t="s">
        <v>255</v>
      </c>
      <c r="AG10" t="s">
        <v>256</v>
      </c>
      <c r="AH10" t="s">
        <v>257</v>
      </c>
      <c r="AI10" t="s">
        <v>258</v>
      </c>
      <c r="AJ10" t="s">
        <v>259</v>
      </c>
      <c r="AK10" t="s">
        <v>260</v>
      </c>
      <c r="AL10" t="s">
        <v>261</v>
      </c>
      <c r="AM10" t="s">
        <v>262</v>
      </c>
      <c r="AN10" t="s">
        <v>263</v>
      </c>
    </row>
    <row r="11" spans="1:40" ht="15.75" outlineLevel="1">
      <c r="A11" s="68" t="str">
        <f t="shared" ca="1" si="0"/>
        <v>Principal Investigator</v>
      </c>
      <c r="B11" s="80" t="s">
        <v>264</v>
      </c>
      <c r="C11" s="285"/>
      <c r="D11" s="70">
        <f t="shared" ca="1" si="20"/>
        <v>0</v>
      </c>
      <c r="E11" s="71">
        <f t="shared" ca="1" si="2"/>
        <v>0</v>
      </c>
      <c r="F11" s="71">
        <f t="shared" ca="1" si="5"/>
        <v>0</v>
      </c>
      <c r="G11" s="71">
        <f t="shared" ca="1" si="6"/>
        <v>0</v>
      </c>
      <c r="H11" s="71">
        <f t="shared" ca="1" si="7"/>
        <v>0</v>
      </c>
      <c r="I11" s="71">
        <f t="shared" ca="1" si="8"/>
        <v>0</v>
      </c>
      <c r="J11" s="71">
        <f t="shared" ca="1" si="9"/>
        <v>0</v>
      </c>
      <c r="K11" s="71">
        <f t="shared" ca="1" si="10"/>
        <v>0</v>
      </c>
      <c r="L11" s="71">
        <f t="shared" ca="1" si="11"/>
        <v>0</v>
      </c>
      <c r="M11" s="71">
        <f t="shared" ca="1" si="12"/>
        <v>0</v>
      </c>
      <c r="N11" s="71">
        <f t="shared" ca="1" si="13"/>
        <v>0</v>
      </c>
      <c r="O11" s="71">
        <f t="shared" ca="1" si="14"/>
        <v>0</v>
      </c>
      <c r="P11" s="71">
        <f t="shared" ca="1" si="15"/>
        <v>0</v>
      </c>
      <c r="Q11" s="71">
        <f t="shared" ca="1" si="16"/>
        <v>0</v>
      </c>
      <c r="R11" s="71">
        <f t="shared" ca="1" si="17"/>
        <v>0</v>
      </c>
      <c r="S11" s="71">
        <f t="shared" ca="1" si="18"/>
        <v>0</v>
      </c>
      <c r="T11" s="72">
        <f t="shared" ca="1" si="4"/>
        <v>0</v>
      </c>
      <c r="U11" t="str">
        <f t="shared" si="19"/>
        <v>Musterfrau</v>
      </c>
      <c r="V11" t="s">
        <v>137</v>
      </c>
      <c r="X11" s="56" t="s">
        <v>265</v>
      </c>
      <c r="Y11" s="56" t="s">
        <v>266</v>
      </c>
      <c r="Z11" t="s">
        <v>267</v>
      </c>
      <c r="AA11" t="s">
        <v>268</v>
      </c>
      <c r="AB11" t="s">
        <v>269</v>
      </c>
      <c r="AC11" t="s">
        <v>270</v>
      </c>
      <c r="AD11" t="s">
        <v>271</v>
      </c>
      <c r="AE11" t="s">
        <v>272</v>
      </c>
      <c r="AF11" t="s">
        <v>273</v>
      </c>
      <c r="AG11" t="s">
        <v>274</v>
      </c>
      <c r="AH11" t="s">
        <v>275</v>
      </c>
      <c r="AI11" t="s">
        <v>276</v>
      </c>
      <c r="AJ11" t="s">
        <v>277</v>
      </c>
      <c r="AK11" t="s">
        <v>278</v>
      </c>
      <c r="AL11" t="s">
        <v>279</v>
      </c>
      <c r="AM11" t="s">
        <v>280</v>
      </c>
      <c r="AN11" t="s">
        <v>281</v>
      </c>
    </row>
    <row r="12" spans="1:40" ht="15.75" outlineLevel="1">
      <c r="A12" s="68" t="str">
        <f t="shared" ca="1" si="0"/>
        <v>Principal Investigator</v>
      </c>
      <c r="B12" s="81" t="s">
        <v>90</v>
      </c>
      <c r="C12" s="82">
        <f ca="1">INDIRECT($U12&amp;"!"&amp;W12)</f>
        <v>0</v>
      </c>
      <c r="D12" s="70">
        <f t="shared" ca="1" si="20"/>
        <v>0</v>
      </c>
      <c r="E12" s="71">
        <f t="shared" ca="1" si="2"/>
        <v>0</v>
      </c>
      <c r="F12" s="71">
        <f t="shared" ca="1" si="5"/>
        <v>0</v>
      </c>
      <c r="G12" s="71">
        <f t="shared" ca="1" si="6"/>
        <v>0</v>
      </c>
      <c r="H12" s="71">
        <f t="shared" ca="1" si="7"/>
        <v>0</v>
      </c>
      <c r="I12" s="71">
        <f t="shared" ca="1" si="8"/>
        <v>0</v>
      </c>
      <c r="J12" s="71">
        <f t="shared" ca="1" si="9"/>
        <v>0</v>
      </c>
      <c r="K12" s="71">
        <f t="shared" ca="1" si="10"/>
        <v>0</v>
      </c>
      <c r="L12" s="71">
        <f t="shared" ca="1" si="11"/>
        <v>0</v>
      </c>
      <c r="M12" s="71">
        <f t="shared" ca="1" si="12"/>
        <v>0</v>
      </c>
      <c r="N12" s="71">
        <f t="shared" ca="1" si="13"/>
        <v>0</v>
      </c>
      <c r="O12" s="71">
        <f t="shared" ca="1" si="14"/>
        <v>0</v>
      </c>
      <c r="P12" s="71">
        <f t="shared" ca="1" si="15"/>
        <v>0</v>
      </c>
      <c r="Q12" s="71">
        <f t="shared" ca="1" si="16"/>
        <v>0</v>
      </c>
      <c r="R12" s="71">
        <f t="shared" ca="1" si="17"/>
        <v>0</v>
      </c>
      <c r="S12" s="71">
        <f t="shared" ca="1" si="18"/>
        <v>0</v>
      </c>
      <c r="T12" s="72">
        <f t="shared" ca="1" si="4"/>
        <v>0</v>
      </c>
      <c r="U12" t="str">
        <f>U11</f>
        <v>Musterfrau</v>
      </c>
      <c r="V12" t="s">
        <v>137</v>
      </c>
      <c r="W12" s="73" t="s">
        <v>282</v>
      </c>
      <c r="X12" s="56" t="s">
        <v>283</v>
      </c>
      <c r="Y12" s="56" t="s">
        <v>284</v>
      </c>
      <c r="Z12" t="s">
        <v>285</v>
      </c>
      <c r="AA12" t="s">
        <v>286</v>
      </c>
      <c r="AB12" t="s">
        <v>287</v>
      </c>
      <c r="AC12" t="s">
        <v>288</v>
      </c>
      <c r="AD12" t="s">
        <v>289</v>
      </c>
      <c r="AE12" t="s">
        <v>290</v>
      </c>
      <c r="AF12" t="s">
        <v>291</v>
      </c>
      <c r="AG12" t="s">
        <v>292</v>
      </c>
      <c r="AH12" t="s">
        <v>293</v>
      </c>
      <c r="AI12" t="s">
        <v>294</v>
      </c>
      <c r="AJ12" t="s">
        <v>295</v>
      </c>
      <c r="AK12" t="s">
        <v>296</v>
      </c>
      <c r="AL12" t="s">
        <v>297</v>
      </c>
      <c r="AM12" t="s">
        <v>298</v>
      </c>
      <c r="AN12" t="s">
        <v>299</v>
      </c>
    </row>
    <row r="13" spans="1:40" s="83" customFormat="1" ht="15.75" outlineLevel="1">
      <c r="A13" s="84"/>
      <c r="B13" s="85" t="s">
        <v>300</v>
      </c>
      <c r="C13" s="86">
        <f t="shared" ref="C13:D13" ca="1" si="21">SUM(C4:C12)</f>
        <v>30834.42</v>
      </c>
      <c r="D13" s="87">
        <f t="shared" ca="1" si="21"/>
        <v>30834.42</v>
      </c>
      <c r="E13" s="88">
        <f t="shared" ref="E13:T13" ca="1" si="22">SUM(E4:E12)</f>
        <v>66.124592574926467</v>
      </c>
      <c r="F13" s="88">
        <f t="shared" ca="1" si="22"/>
        <v>0</v>
      </c>
      <c r="G13" s="88">
        <f t="shared" ca="1" si="22"/>
        <v>0</v>
      </c>
      <c r="H13" s="88">
        <f t="shared" ca="1" si="22"/>
        <v>23.458740758406865</v>
      </c>
      <c r="I13" s="88">
        <f t="shared" ca="1" si="22"/>
        <v>0</v>
      </c>
      <c r="J13" s="88">
        <f t="shared" ca="1" si="22"/>
        <v>0</v>
      </c>
      <c r="K13" s="88">
        <f t="shared" ca="1" si="22"/>
        <v>0</v>
      </c>
      <c r="L13" s="88">
        <f t="shared" ca="1" si="22"/>
        <v>0</v>
      </c>
      <c r="M13" s="88">
        <f t="shared" ca="1" si="22"/>
        <v>0</v>
      </c>
      <c r="N13" s="88">
        <f t="shared" ca="1" si="22"/>
        <v>0</v>
      </c>
      <c r="O13" s="88">
        <f t="shared" ca="1" si="22"/>
        <v>0</v>
      </c>
      <c r="P13" s="88">
        <f t="shared" ca="1" si="22"/>
        <v>0</v>
      </c>
      <c r="Q13" s="88">
        <f t="shared" ca="1" si="22"/>
        <v>0</v>
      </c>
      <c r="R13" s="88">
        <f t="shared" ca="1" si="22"/>
        <v>0</v>
      </c>
      <c r="S13" s="88">
        <f t="shared" ca="1" si="22"/>
        <v>0</v>
      </c>
      <c r="T13" s="88">
        <f t="shared" ca="1" si="22"/>
        <v>89.583333333333329</v>
      </c>
      <c r="X13" s="89"/>
      <c r="Y13" s="89"/>
    </row>
    <row r="14" spans="1:40" ht="15.75">
      <c r="A14" s="90" t="s">
        <v>301</v>
      </c>
      <c r="B14" s="91"/>
      <c r="C14" s="92"/>
      <c r="D14" s="91"/>
      <c r="E14" s="93"/>
      <c r="F14" s="93"/>
      <c r="G14" s="93"/>
      <c r="H14" s="93"/>
      <c r="I14" s="93"/>
      <c r="J14" s="93"/>
      <c r="K14" s="93"/>
      <c r="L14" s="93"/>
      <c r="M14" s="93"/>
      <c r="N14" s="93"/>
      <c r="O14" s="93"/>
      <c r="P14" s="93"/>
      <c r="Q14" s="93"/>
      <c r="R14" s="93"/>
      <c r="S14" s="93"/>
      <c r="T14" s="94"/>
    </row>
    <row r="15" spans="1:40" ht="15.75" outlineLevel="1">
      <c r="A15" s="68" t="str">
        <f ca="1">INDIRECT($U15&amp;"!"&amp;V15)</f>
        <v>Post Doctorate</v>
      </c>
      <c r="B15" s="69" t="s">
        <v>86</v>
      </c>
      <c r="C15" s="284">
        <f ca="1">INDIRECT($U15&amp;"!"&amp;W15)</f>
        <v>42280.19999999999</v>
      </c>
      <c r="D15" s="70">
        <f t="shared" ref="D15:D23" ca="1" si="23">INDIRECT($U15&amp;"!"&amp;X15)</f>
        <v>39920.370000000003</v>
      </c>
      <c r="E15" s="71">
        <f t="shared" ref="E15:E23" ca="1" si="24">INDIRECT($U15&amp;"!"&amp;Z15)</f>
        <v>0</v>
      </c>
      <c r="F15" s="71">
        <f t="shared" ref="F15:S15" ca="1" si="25">INDIRECT($U15&amp;"!"&amp;AA15)</f>
        <v>55.710594315245466</v>
      </c>
      <c r="G15" s="71">
        <f t="shared" ca="1" si="25"/>
        <v>0</v>
      </c>
      <c r="H15" s="71">
        <f t="shared" ca="1" si="25"/>
        <v>45.755813953488364</v>
      </c>
      <c r="I15" s="71">
        <f t="shared" ca="1" si="25"/>
        <v>0</v>
      </c>
      <c r="J15" s="71">
        <f t="shared" ca="1" si="25"/>
        <v>0</v>
      </c>
      <c r="K15" s="71">
        <f t="shared" ca="1" si="25"/>
        <v>0</v>
      </c>
      <c r="L15" s="71">
        <f t="shared" ca="1" si="25"/>
        <v>0</v>
      </c>
      <c r="M15" s="71">
        <f t="shared" ca="1" si="25"/>
        <v>0</v>
      </c>
      <c r="N15" s="71">
        <f t="shared" ca="1" si="25"/>
        <v>0</v>
      </c>
      <c r="O15" s="71">
        <f t="shared" ca="1" si="25"/>
        <v>0</v>
      </c>
      <c r="P15" s="71">
        <f t="shared" ca="1" si="25"/>
        <v>0</v>
      </c>
      <c r="Q15" s="71">
        <f t="shared" ca="1" si="25"/>
        <v>0</v>
      </c>
      <c r="R15" s="71">
        <f t="shared" ca="1" si="25"/>
        <v>0</v>
      </c>
      <c r="S15" s="71">
        <f t="shared" ca="1" si="25"/>
        <v>0</v>
      </c>
      <c r="T15" s="72">
        <f t="shared" ref="T15:T78" ca="1" si="26">SUM(E15:S15)</f>
        <v>101.46640826873383</v>
      </c>
      <c r="U15" t="str">
        <f>A14</f>
        <v>Mustermann</v>
      </c>
      <c r="V15" t="s">
        <v>137</v>
      </c>
      <c r="W15" s="73" t="s">
        <v>138</v>
      </c>
      <c r="X15" s="56" t="s">
        <v>139</v>
      </c>
      <c r="Y15" s="56" t="s">
        <v>140</v>
      </c>
      <c r="Z15" t="s">
        <v>141</v>
      </c>
      <c r="AA15" t="s">
        <v>142</v>
      </c>
      <c r="AB15" t="s">
        <v>143</v>
      </c>
      <c r="AC15" t="s">
        <v>144</v>
      </c>
      <c r="AD15" t="s">
        <v>145</v>
      </c>
      <c r="AE15" t="s">
        <v>146</v>
      </c>
      <c r="AF15" t="s">
        <v>147</v>
      </c>
      <c r="AG15" t="s">
        <v>148</v>
      </c>
      <c r="AH15" t="s">
        <v>149</v>
      </c>
      <c r="AI15" t="s">
        <v>150</v>
      </c>
      <c r="AJ15" t="s">
        <v>151</v>
      </c>
      <c r="AK15" t="s">
        <v>152</v>
      </c>
      <c r="AL15" t="s">
        <v>153</v>
      </c>
      <c r="AM15" t="s">
        <v>154</v>
      </c>
      <c r="AN15" t="s">
        <v>155</v>
      </c>
    </row>
    <row r="16" spans="1:40" ht="15.75" outlineLevel="1">
      <c r="A16" s="95" t="str">
        <f t="shared" ref="A16:A22" ca="1" si="27">A15</f>
        <v>Post Doctorate</v>
      </c>
      <c r="B16" s="74" t="s">
        <v>156</v>
      </c>
      <c r="C16" s="285"/>
      <c r="D16" s="70">
        <f t="shared" ca="1" si="23"/>
        <v>0</v>
      </c>
      <c r="E16" s="71">
        <f t="shared" ca="1" si="24"/>
        <v>0</v>
      </c>
      <c r="F16" s="71">
        <f t="shared" ref="F16:F23" ca="1" si="28">INDIRECT($U16&amp;"!"&amp;AA16)</f>
        <v>0</v>
      </c>
      <c r="G16" s="71">
        <f t="shared" ref="G16:G23" ca="1" si="29">INDIRECT($U16&amp;"!"&amp;AB16)</f>
        <v>0</v>
      </c>
      <c r="H16" s="71">
        <f t="shared" ref="H16:H23" ca="1" si="30">INDIRECT($U16&amp;"!"&amp;AC16)</f>
        <v>0</v>
      </c>
      <c r="I16" s="71">
        <f t="shared" ref="I16:I23" ca="1" si="31">INDIRECT($U16&amp;"!"&amp;AD16)</f>
        <v>0</v>
      </c>
      <c r="J16" s="71">
        <f t="shared" ref="J16:J23" ca="1" si="32">INDIRECT($U16&amp;"!"&amp;AE16)</f>
        <v>0</v>
      </c>
      <c r="K16" s="71">
        <f t="shared" ref="K16:K23" ca="1" si="33">INDIRECT($U16&amp;"!"&amp;AF16)</f>
        <v>0</v>
      </c>
      <c r="L16" s="71">
        <f t="shared" ref="L16:L23" ca="1" si="34">INDIRECT($U16&amp;"!"&amp;AG16)</f>
        <v>0</v>
      </c>
      <c r="M16" s="71">
        <f t="shared" ref="M16:M23" ca="1" si="35">INDIRECT($U16&amp;"!"&amp;AH16)</f>
        <v>0</v>
      </c>
      <c r="N16" s="71">
        <f t="shared" ref="N16:N23" ca="1" si="36">INDIRECT($U16&amp;"!"&amp;AI16)</f>
        <v>0</v>
      </c>
      <c r="O16" s="71">
        <f t="shared" ref="O16:O23" ca="1" si="37">INDIRECT($U16&amp;"!"&amp;AJ16)</f>
        <v>0</v>
      </c>
      <c r="P16" s="71">
        <f t="shared" ref="P16:P23" ca="1" si="38">INDIRECT($U16&amp;"!"&amp;AK16)</f>
        <v>0</v>
      </c>
      <c r="Q16" s="71">
        <f t="shared" ref="Q16:Q23" ca="1" si="39">INDIRECT($U16&amp;"!"&amp;AL16)</f>
        <v>0</v>
      </c>
      <c r="R16" s="71">
        <f t="shared" ref="R16:R23" ca="1" si="40">INDIRECT($U16&amp;"!"&amp;AM16)</f>
        <v>0</v>
      </c>
      <c r="S16" s="71">
        <f t="shared" ref="S16:S23" ca="1" si="41">INDIRECT($U16&amp;"!"&amp;AN16)</f>
        <v>0</v>
      </c>
      <c r="T16" s="72">
        <f t="shared" ca="1" si="26"/>
        <v>0</v>
      </c>
      <c r="U16" t="str">
        <f t="shared" ref="U16:U23" si="42">U15</f>
        <v>Mustermann</v>
      </c>
      <c r="V16" t="s">
        <v>137</v>
      </c>
      <c r="X16" s="56" t="s">
        <v>157</v>
      </c>
      <c r="Y16" s="56" t="s">
        <v>158</v>
      </c>
      <c r="Z16" t="s">
        <v>159</v>
      </c>
      <c r="AA16" t="s">
        <v>160</v>
      </c>
      <c r="AB16" t="s">
        <v>161</v>
      </c>
      <c r="AC16" t="s">
        <v>162</v>
      </c>
      <c r="AD16" t="s">
        <v>163</v>
      </c>
      <c r="AE16" t="s">
        <v>164</v>
      </c>
      <c r="AF16" t="s">
        <v>165</v>
      </c>
      <c r="AG16" t="s">
        <v>166</v>
      </c>
      <c r="AH16" t="s">
        <v>167</v>
      </c>
      <c r="AI16" t="s">
        <v>168</v>
      </c>
      <c r="AJ16" t="s">
        <v>169</v>
      </c>
      <c r="AK16" t="s">
        <v>170</v>
      </c>
      <c r="AL16" t="s">
        <v>171</v>
      </c>
      <c r="AM16" t="s">
        <v>172</v>
      </c>
      <c r="AN16" t="s">
        <v>173</v>
      </c>
    </row>
    <row r="17" spans="1:40" ht="15.75" outlineLevel="1">
      <c r="A17" s="95" t="str">
        <f t="shared" ca="1" si="27"/>
        <v>Post Doctorate</v>
      </c>
      <c r="B17" s="76" t="s">
        <v>87</v>
      </c>
      <c r="C17" s="284">
        <f ca="1">INDIRECT($U17&amp;"!"&amp;W17)</f>
        <v>0</v>
      </c>
      <c r="D17" s="70">
        <f t="shared" ca="1" si="23"/>
        <v>0</v>
      </c>
      <c r="E17" s="71">
        <f t="shared" ca="1" si="24"/>
        <v>0</v>
      </c>
      <c r="F17" s="71">
        <f t="shared" ca="1" si="28"/>
        <v>0</v>
      </c>
      <c r="G17" s="71">
        <f t="shared" ca="1" si="29"/>
        <v>0</v>
      </c>
      <c r="H17" s="71">
        <f t="shared" ca="1" si="30"/>
        <v>0</v>
      </c>
      <c r="I17" s="71">
        <f t="shared" ca="1" si="31"/>
        <v>0</v>
      </c>
      <c r="J17" s="71">
        <f t="shared" ca="1" si="32"/>
        <v>0</v>
      </c>
      <c r="K17" s="71">
        <f t="shared" ca="1" si="33"/>
        <v>0</v>
      </c>
      <c r="L17" s="71">
        <f t="shared" ca="1" si="34"/>
        <v>0</v>
      </c>
      <c r="M17" s="71">
        <f t="shared" ca="1" si="35"/>
        <v>0</v>
      </c>
      <c r="N17" s="71">
        <f t="shared" ca="1" si="36"/>
        <v>0</v>
      </c>
      <c r="O17" s="71">
        <f t="shared" ca="1" si="37"/>
        <v>0</v>
      </c>
      <c r="P17" s="71">
        <f t="shared" ca="1" si="38"/>
        <v>0</v>
      </c>
      <c r="Q17" s="71">
        <f t="shared" ca="1" si="39"/>
        <v>0</v>
      </c>
      <c r="R17" s="71">
        <f t="shared" ca="1" si="40"/>
        <v>0</v>
      </c>
      <c r="S17" s="71">
        <f t="shared" ca="1" si="41"/>
        <v>0</v>
      </c>
      <c r="T17" s="72">
        <f t="shared" ca="1" si="26"/>
        <v>0</v>
      </c>
      <c r="U17" t="str">
        <f t="shared" si="42"/>
        <v>Mustermann</v>
      </c>
      <c r="V17" t="s">
        <v>137</v>
      </c>
      <c r="W17" s="73" t="s">
        <v>174</v>
      </c>
      <c r="X17" s="56" t="s">
        <v>175</v>
      </c>
      <c r="Y17" s="56" t="s">
        <v>176</v>
      </c>
      <c r="Z17" t="s">
        <v>177</v>
      </c>
      <c r="AA17" t="s">
        <v>178</v>
      </c>
      <c r="AB17" t="s">
        <v>179</v>
      </c>
      <c r="AC17" t="s">
        <v>180</v>
      </c>
      <c r="AD17" t="s">
        <v>181</v>
      </c>
      <c r="AE17" t="s">
        <v>182</v>
      </c>
      <c r="AF17" t="s">
        <v>183</v>
      </c>
      <c r="AG17" t="s">
        <v>184</v>
      </c>
      <c r="AH17" t="s">
        <v>185</v>
      </c>
      <c r="AI17" t="s">
        <v>186</v>
      </c>
      <c r="AJ17" t="s">
        <v>187</v>
      </c>
      <c r="AK17" t="s">
        <v>188</v>
      </c>
      <c r="AL17" t="s">
        <v>189</v>
      </c>
      <c r="AM17" t="s">
        <v>190</v>
      </c>
      <c r="AN17" t="s">
        <v>191</v>
      </c>
    </row>
    <row r="18" spans="1:40" ht="15.75" outlineLevel="1">
      <c r="A18" s="95" t="str">
        <f t="shared" ca="1" si="27"/>
        <v>Post Doctorate</v>
      </c>
      <c r="B18" s="77" t="s">
        <v>192</v>
      </c>
      <c r="C18" s="285"/>
      <c r="D18" s="70">
        <f t="shared" ca="1" si="23"/>
        <v>0</v>
      </c>
      <c r="E18" s="71">
        <f t="shared" ca="1" si="24"/>
        <v>0</v>
      </c>
      <c r="F18" s="71">
        <f t="shared" ca="1" si="28"/>
        <v>0</v>
      </c>
      <c r="G18" s="71">
        <f t="shared" ca="1" si="29"/>
        <v>0</v>
      </c>
      <c r="H18" s="71">
        <f t="shared" ca="1" si="30"/>
        <v>0</v>
      </c>
      <c r="I18" s="71">
        <f t="shared" ca="1" si="31"/>
        <v>0</v>
      </c>
      <c r="J18" s="71">
        <f t="shared" ca="1" si="32"/>
        <v>0</v>
      </c>
      <c r="K18" s="71">
        <f t="shared" ca="1" si="33"/>
        <v>0</v>
      </c>
      <c r="L18" s="71">
        <f t="shared" ca="1" si="34"/>
        <v>0</v>
      </c>
      <c r="M18" s="71">
        <f t="shared" ca="1" si="35"/>
        <v>0</v>
      </c>
      <c r="N18" s="71">
        <f t="shared" ca="1" si="36"/>
        <v>0</v>
      </c>
      <c r="O18" s="71">
        <f t="shared" ca="1" si="37"/>
        <v>0</v>
      </c>
      <c r="P18" s="71">
        <f t="shared" ca="1" si="38"/>
        <v>0</v>
      </c>
      <c r="Q18" s="71">
        <f t="shared" ca="1" si="39"/>
        <v>0</v>
      </c>
      <c r="R18" s="71">
        <f t="shared" ca="1" si="40"/>
        <v>0</v>
      </c>
      <c r="S18" s="71">
        <f t="shared" ca="1" si="41"/>
        <v>0</v>
      </c>
      <c r="T18" s="72">
        <f t="shared" ca="1" si="26"/>
        <v>0</v>
      </c>
      <c r="U18" t="str">
        <f t="shared" si="42"/>
        <v>Mustermann</v>
      </c>
      <c r="V18" t="s">
        <v>137</v>
      </c>
      <c r="X18" s="56" t="s">
        <v>193</v>
      </c>
      <c r="Y18" s="56" t="s">
        <v>194</v>
      </c>
      <c r="Z18" t="s">
        <v>195</v>
      </c>
      <c r="AA18" t="s">
        <v>196</v>
      </c>
      <c r="AB18" t="s">
        <v>197</v>
      </c>
      <c r="AC18" t="s">
        <v>198</v>
      </c>
      <c r="AD18" t="s">
        <v>199</v>
      </c>
      <c r="AE18" t="s">
        <v>200</v>
      </c>
      <c r="AF18" t="s">
        <v>201</v>
      </c>
      <c r="AG18" t="s">
        <v>202</v>
      </c>
      <c r="AH18" t="s">
        <v>203</v>
      </c>
      <c r="AI18" t="s">
        <v>204</v>
      </c>
      <c r="AJ18" t="s">
        <v>205</v>
      </c>
      <c r="AK18" t="s">
        <v>206</v>
      </c>
      <c r="AL18" t="s">
        <v>207</v>
      </c>
      <c r="AM18" t="s">
        <v>208</v>
      </c>
      <c r="AN18" t="s">
        <v>209</v>
      </c>
    </row>
    <row r="19" spans="1:40" ht="15.75" outlineLevel="1">
      <c r="A19" s="95" t="str">
        <f t="shared" ca="1" si="27"/>
        <v>Post Doctorate</v>
      </c>
      <c r="B19" s="78" t="s">
        <v>88</v>
      </c>
      <c r="C19" s="284">
        <f ca="1">INDIRECT($U19&amp;"!"&amp;W19)</f>
        <v>0</v>
      </c>
      <c r="D19" s="70">
        <f t="shared" ca="1" si="23"/>
        <v>0</v>
      </c>
      <c r="E19" s="71">
        <f t="shared" ca="1" si="24"/>
        <v>0</v>
      </c>
      <c r="F19" s="71">
        <f t="shared" ca="1" si="28"/>
        <v>0</v>
      </c>
      <c r="G19" s="71">
        <f t="shared" ca="1" si="29"/>
        <v>0</v>
      </c>
      <c r="H19" s="71">
        <f t="shared" ca="1" si="30"/>
        <v>0</v>
      </c>
      <c r="I19" s="71">
        <f t="shared" ca="1" si="31"/>
        <v>0</v>
      </c>
      <c r="J19" s="71">
        <f t="shared" ca="1" si="32"/>
        <v>0</v>
      </c>
      <c r="K19" s="71">
        <f t="shared" ca="1" si="33"/>
        <v>0</v>
      </c>
      <c r="L19" s="71">
        <f t="shared" ca="1" si="34"/>
        <v>0</v>
      </c>
      <c r="M19" s="71">
        <f t="shared" ca="1" si="35"/>
        <v>0</v>
      </c>
      <c r="N19" s="71">
        <f t="shared" ca="1" si="36"/>
        <v>0</v>
      </c>
      <c r="O19" s="71">
        <f t="shared" ca="1" si="37"/>
        <v>0</v>
      </c>
      <c r="P19" s="71">
        <f t="shared" ca="1" si="38"/>
        <v>0</v>
      </c>
      <c r="Q19" s="71">
        <f t="shared" ca="1" si="39"/>
        <v>0</v>
      </c>
      <c r="R19" s="71">
        <f t="shared" ca="1" si="40"/>
        <v>0</v>
      </c>
      <c r="S19" s="71">
        <f t="shared" ca="1" si="41"/>
        <v>0</v>
      </c>
      <c r="T19" s="72">
        <f t="shared" ca="1" si="26"/>
        <v>0</v>
      </c>
      <c r="U19" t="str">
        <f t="shared" si="42"/>
        <v>Mustermann</v>
      </c>
      <c r="V19" t="s">
        <v>137</v>
      </c>
      <c r="W19" s="73" t="s">
        <v>210</v>
      </c>
      <c r="X19" s="56" t="s">
        <v>211</v>
      </c>
      <c r="Y19" s="56" t="s">
        <v>212</v>
      </c>
      <c r="Z19" t="s">
        <v>213</v>
      </c>
      <c r="AA19" t="s">
        <v>214</v>
      </c>
      <c r="AB19" t="s">
        <v>215</v>
      </c>
      <c r="AC19" t="s">
        <v>216</v>
      </c>
      <c r="AD19" t="s">
        <v>217</v>
      </c>
      <c r="AE19" t="s">
        <v>218</v>
      </c>
      <c r="AF19" t="s">
        <v>219</v>
      </c>
      <c r="AG19" t="s">
        <v>220</v>
      </c>
      <c r="AH19" t="s">
        <v>221</v>
      </c>
      <c r="AI19" t="s">
        <v>222</v>
      </c>
      <c r="AJ19" t="s">
        <v>223</v>
      </c>
      <c r="AK19" t="s">
        <v>224</v>
      </c>
      <c r="AL19" t="s">
        <v>225</v>
      </c>
      <c r="AM19" t="s">
        <v>226</v>
      </c>
      <c r="AN19" t="s">
        <v>227</v>
      </c>
    </row>
    <row r="20" spans="1:40" ht="15.75" outlineLevel="1">
      <c r="A20" s="95" t="str">
        <f t="shared" ca="1" si="27"/>
        <v>Post Doctorate</v>
      </c>
      <c r="B20" s="79" t="s">
        <v>228</v>
      </c>
      <c r="C20" s="285"/>
      <c r="D20" s="70">
        <f t="shared" ca="1" si="23"/>
        <v>0</v>
      </c>
      <c r="E20" s="71">
        <f t="shared" ca="1" si="24"/>
        <v>0</v>
      </c>
      <c r="F20" s="71">
        <f t="shared" ca="1" si="28"/>
        <v>0</v>
      </c>
      <c r="G20" s="71">
        <f t="shared" ca="1" si="29"/>
        <v>0</v>
      </c>
      <c r="H20" s="71">
        <f t="shared" ca="1" si="30"/>
        <v>0</v>
      </c>
      <c r="I20" s="71">
        <f t="shared" ca="1" si="31"/>
        <v>0</v>
      </c>
      <c r="J20" s="71">
        <f t="shared" ca="1" si="32"/>
        <v>0</v>
      </c>
      <c r="K20" s="71">
        <f t="shared" ca="1" si="33"/>
        <v>0</v>
      </c>
      <c r="L20" s="71">
        <f t="shared" ca="1" si="34"/>
        <v>0</v>
      </c>
      <c r="M20" s="71">
        <f t="shared" ca="1" si="35"/>
        <v>0</v>
      </c>
      <c r="N20" s="71">
        <f t="shared" ca="1" si="36"/>
        <v>0</v>
      </c>
      <c r="O20" s="71">
        <f t="shared" ca="1" si="37"/>
        <v>0</v>
      </c>
      <c r="P20" s="71">
        <f t="shared" ca="1" si="38"/>
        <v>0</v>
      </c>
      <c r="Q20" s="71">
        <f t="shared" ca="1" si="39"/>
        <v>0</v>
      </c>
      <c r="R20" s="71">
        <f t="shared" ca="1" si="40"/>
        <v>0</v>
      </c>
      <c r="S20" s="71">
        <f t="shared" ca="1" si="41"/>
        <v>0</v>
      </c>
      <c r="T20" s="72">
        <f t="shared" ca="1" si="26"/>
        <v>0</v>
      </c>
      <c r="U20" t="str">
        <f t="shared" si="42"/>
        <v>Mustermann</v>
      </c>
      <c r="V20" t="s">
        <v>137</v>
      </c>
      <c r="X20" s="56" t="s">
        <v>229</v>
      </c>
      <c r="Y20" s="56" t="s">
        <v>230</v>
      </c>
      <c r="Z20" t="s">
        <v>231</v>
      </c>
      <c r="AA20" t="s">
        <v>232</v>
      </c>
      <c r="AB20" t="s">
        <v>233</v>
      </c>
      <c r="AC20" t="s">
        <v>234</v>
      </c>
      <c r="AD20" t="s">
        <v>235</v>
      </c>
      <c r="AE20" t="s">
        <v>236</v>
      </c>
      <c r="AF20" t="s">
        <v>237</v>
      </c>
      <c r="AG20" t="s">
        <v>238</v>
      </c>
      <c r="AH20" t="s">
        <v>239</v>
      </c>
      <c r="AI20" t="s">
        <v>240</v>
      </c>
      <c r="AJ20" t="s">
        <v>241</v>
      </c>
      <c r="AK20" t="s">
        <v>242</v>
      </c>
      <c r="AL20" t="s">
        <v>243</v>
      </c>
      <c r="AM20" t="s">
        <v>244</v>
      </c>
      <c r="AN20" t="s">
        <v>245</v>
      </c>
    </row>
    <row r="21" spans="1:40" ht="15.75" outlineLevel="1">
      <c r="A21" s="95" t="str">
        <f t="shared" ca="1" si="27"/>
        <v>Post Doctorate</v>
      </c>
      <c r="B21" s="80" t="s">
        <v>89</v>
      </c>
      <c r="C21" s="284">
        <f ca="1">INDIRECT($U21&amp;"!"&amp;W21)</f>
        <v>0</v>
      </c>
      <c r="D21" s="70">
        <f t="shared" ca="1" si="23"/>
        <v>0</v>
      </c>
      <c r="E21" s="71">
        <f t="shared" ca="1" si="24"/>
        <v>0</v>
      </c>
      <c r="F21" s="71">
        <f t="shared" ca="1" si="28"/>
        <v>0</v>
      </c>
      <c r="G21" s="71">
        <f t="shared" ca="1" si="29"/>
        <v>0</v>
      </c>
      <c r="H21" s="71">
        <f t="shared" ca="1" si="30"/>
        <v>0</v>
      </c>
      <c r="I21" s="71">
        <f t="shared" ca="1" si="31"/>
        <v>0</v>
      </c>
      <c r="J21" s="71">
        <f t="shared" ca="1" si="32"/>
        <v>0</v>
      </c>
      <c r="K21" s="71">
        <f t="shared" ca="1" si="33"/>
        <v>0</v>
      </c>
      <c r="L21" s="71">
        <f t="shared" ca="1" si="34"/>
        <v>0</v>
      </c>
      <c r="M21" s="71">
        <f t="shared" ca="1" si="35"/>
        <v>0</v>
      </c>
      <c r="N21" s="71">
        <f t="shared" ca="1" si="36"/>
        <v>0</v>
      </c>
      <c r="O21" s="71">
        <f t="shared" ca="1" si="37"/>
        <v>0</v>
      </c>
      <c r="P21" s="71">
        <f t="shared" ca="1" si="38"/>
        <v>0</v>
      </c>
      <c r="Q21" s="71">
        <f t="shared" ca="1" si="39"/>
        <v>0</v>
      </c>
      <c r="R21" s="71">
        <f t="shared" ca="1" si="40"/>
        <v>0</v>
      </c>
      <c r="S21" s="71">
        <f t="shared" ca="1" si="41"/>
        <v>0</v>
      </c>
      <c r="T21" s="72">
        <f t="shared" ca="1" si="26"/>
        <v>0</v>
      </c>
      <c r="U21" t="str">
        <f t="shared" si="42"/>
        <v>Mustermann</v>
      </c>
      <c r="V21" t="s">
        <v>137</v>
      </c>
      <c r="W21" s="73" t="s">
        <v>246</v>
      </c>
      <c r="X21" s="56" t="s">
        <v>247</v>
      </c>
      <c r="Y21" s="56" t="s">
        <v>248</v>
      </c>
      <c r="Z21" t="s">
        <v>249</v>
      </c>
      <c r="AA21" t="s">
        <v>250</v>
      </c>
      <c r="AB21" t="s">
        <v>251</v>
      </c>
      <c r="AC21" t="s">
        <v>252</v>
      </c>
      <c r="AD21" t="s">
        <v>253</v>
      </c>
      <c r="AE21" t="s">
        <v>254</v>
      </c>
      <c r="AF21" t="s">
        <v>255</v>
      </c>
      <c r="AG21" t="s">
        <v>256</v>
      </c>
      <c r="AH21" t="s">
        <v>257</v>
      </c>
      <c r="AI21" t="s">
        <v>258</v>
      </c>
      <c r="AJ21" t="s">
        <v>259</v>
      </c>
      <c r="AK21" t="s">
        <v>260</v>
      </c>
      <c r="AL21" t="s">
        <v>261</v>
      </c>
      <c r="AM21" t="s">
        <v>262</v>
      </c>
      <c r="AN21" t="s">
        <v>263</v>
      </c>
    </row>
    <row r="22" spans="1:40" ht="15.75" outlineLevel="1">
      <c r="A22" s="95" t="str">
        <f t="shared" ca="1" si="27"/>
        <v>Post Doctorate</v>
      </c>
      <c r="B22" s="80" t="s">
        <v>264</v>
      </c>
      <c r="C22" s="285"/>
      <c r="D22" s="70">
        <f t="shared" ca="1" si="23"/>
        <v>0</v>
      </c>
      <c r="E22" s="71">
        <f t="shared" ca="1" si="24"/>
        <v>0</v>
      </c>
      <c r="F22" s="71">
        <f t="shared" ca="1" si="28"/>
        <v>0</v>
      </c>
      <c r="G22" s="71">
        <f t="shared" ca="1" si="29"/>
        <v>0</v>
      </c>
      <c r="H22" s="71">
        <f t="shared" ca="1" si="30"/>
        <v>0</v>
      </c>
      <c r="I22" s="71">
        <f t="shared" ca="1" si="31"/>
        <v>0</v>
      </c>
      <c r="J22" s="71">
        <f t="shared" ca="1" si="32"/>
        <v>0</v>
      </c>
      <c r="K22" s="71">
        <f t="shared" ca="1" si="33"/>
        <v>0</v>
      </c>
      <c r="L22" s="71">
        <f t="shared" ca="1" si="34"/>
        <v>0</v>
      </c>
      <c r="M22" s="71">
        <f t="shared" ca="1" si="35"/>
        <v>0</v>
      </c>
      <c r="N22" s="71">
        <f t="shared" ca="1" si="36"/>
        <v>0</v>
      </c>
      <c r="O22" s="71">
        <f t="shared" ca="1" si="37"/>
        <v>0</v>
      </c>
      <c r="P22" s="71">
        <f t="shared" ca="1" si="38"/>
        <v>0</v>
      </c>
      <c r="Q22" s="71">
        <f t="shared" ca="1" si="39"/>
        <v>0</v>
      </c>
      <c r="R22" s="71">
        <f t="shared" ca="1" si="40"/>
        <v>0</v>
      </c>
      <c r="S22" s="71">
        <f t="shared" ca="1" si="41"/>
        <v>0</v>
      </c>
      <c r="T22" s="72">
        <f t="shared" ca="1" si="26"/>
        <v>0</v>
      </c>
      <c r="U22" t="str">
        <f t="shared" si="42"/>
        <v>Mustermann</v>
      </c>
      <c r="V22" t="s">
        <v>137</v>
      </c>
      <c r="X22" s="56" t="s">
        <v>265</v>
      </c>
      <c r="Y22" s="56" t="s">
        <v>266</v>
      </c>
      <c r="Z22" t="s">
        <v>267</v>
      </c>
      <c r="AA22" t="s">
        <v>268</v>
      </c>
      <c r="AB22" t="s">
        <v>269</v>
      </c>
      <c r="AC22" t="s">
        <v>270</v>
      </c>
      <c r="AD22" t="s">
        <v>271</v>
      </c>
      <c r="AE22" t="s">
        <v>272</v>
      </c>
      <c r="AF22" t="s">
        <v>273</v>
      </c>
      <c r="AG22" t="s">
        <v>274</v>
      </c>
      <c r="AH22" t="s">
        <v>275</v>
      </c>
      <c r="AI22" t="s">
        <v>276</v>
      </c>
      <c r="AJ22" t="s">
        <v>277</v>
      </c>
      <c r="AK22" t="s">
        <v>278</v>
      </c>
      <c r="AL22" t="s">
        <v>279</v>
      </c>
      <c r="AM22" t="s">
        <v>280</v>
      </c>
      <c r="AN22" t="s">
        <v>281</v>
      </c>
    </row>
    <row r="23" spans="1:40" ht="15.75" outlineLevel="1">
      <c r="A23" s="95" t="str">
        <f ca="1">A20</f>
        <v>Post Doctorate</v>
      </c>
      <c r="B23" s="81" t="s">
        <v>90</v>
      </c>
      <c r="C23" s="82">
        <f ca="1">INDIRECT($U23&amp;"!"&amp;W23)</f>
        <v>0</v>
      </c>
      <c r="D23" s="70">
        <f t="shared" ca="1" si="23"/>
        <v>0</v>
      </c>
      <c r="E23" s="71">
        <f t="shared" ca="1" si="24"/>
        <v>0</v>
      </c>
      <c r="F23" s="71">
        <f t="shared" ca="1" si="28"/>
        <v>0</v>
      </c>
      <c r="G23" s="71">
        <f t="shared" ca="1" si="29"/>
        <v>0</v>
      </c>
      <c r="H23" s="71">
        <f t="shared" ca="1" si="30"/>
        <v>0</v>
      </c>
      <c r="I23" s="71">
        <f t="shared" ca="1" si="31"/>
        <v>0</v>
      </c>
      <c r="J23" s="71">
        <f t="shared" ca="1" si="32"/>
        <v>0</v>
      </c>
      <c r="K23" s="71">
        <f t="shared" ca="1" si="33"/>
        <v>0</v>
      </c>
      <c r="L23" s="71">
        <f t="shared" ca="1" si="34"/>
        <v>0</v>
      </c>
      <c r="M23" s="71">
        <f t="shared" ca="1" si="35"/>
        <v>0</v>
      </c>
      <c r="N23" s="71">
        <f t="shared" ca="1" si="36"/>
        <v>0</v>
      </c>
      <c r="O23" s="71">
        <f t="shared" ca="1" si="37"/>
        <v>0</v>
      </c>
      <c r="P23" s="71">
        <f t="shared" ca="1" si="38"/>
        <v>0</v>
      </c>
      <c r="Q23" s="71">
        <f t="shared" ca="1" si="39"/>
        <v>0</v>
      </c>
      <c r="R23" s="71">
        <f t="shared" ca="1" si="40"/>
        <v>0</v>
      </c>
      <c r="S23" s="71">
        <f t="shared" ca="1" si="41"/>
        <v>0</v>
      </c>
      <c r="T23" s="72">
        <f t="shared" ca="1" si="26"/>
        <v>0</v>
      </c>
      <c r="U23" t="str">
        <f t="shared" si="42"/>
        <v>Mustermann</v>
      </c>
      <c r="V23" t="s">
        <v>137</v>
      </c>
      <c r="W23" s="73" t="s">
        <v>282</v>
      </c>
      <c r="X23" s="56" t="s">
        <v>283</v>
      </c>
      <c r="Y23" s="56" t="s">
        <v>284</v>
      </c>
      <c r="Z23" t="s">
        <v>285</v>
      </c>
      <c r="AA23" t="s">
        <v>286</v>
      </c>
      <c r="AB23" t="s">
        <v>287</v>
      </c>
      <c r="AC23" t="s">
        <v>288</v>
      </c>
      <c r="AD23" t="s">
        <v>289</v>
      </c>
      <c r="AE23" t="s">
        <v>290</v>
      </c>
      <c r="AF23" t="s">
        <v>291</v>
      </c>
      <c r="AG23" t="s">
        <v>292</v>
      </c>
      <c r="AH23" t="s">
        <v>293</v>
      </c>
      <c r="AI23" t="s">
        <v>294</v>
      </c>
      <c r="AJ23" t="s">
        <v>295</v>
      </c>
      <c r="AK23" t="s">
        <v>296</v>
      </c>
      <c r="AL23" t="s">
        <v>297</v>
      </c>
      <c r="AM23" t="s">
        <v>298</v>
      </c>
      <c r="AN23" t="s">
        <v>299</v>
      </c>
    </row>
    <row r="24" spans="1:40" s="83" customFormat="1" ht="15.75" outlineLevel="1">
      <c r="A24" s="84"/>
      <c r="B24" s="85" t="s">
        <v>300</v>
      </c>
      <c r="C24" s="86">
        <f t="shared" ref="C24:D24" ca="1" si="43">SUM(C15:C23)</f>
        <v>42280.19999999999</v>
      </c>
      <c r="D24" s="87">
        <f t="shared" ca="1" si="43"/>
        <v>39920.370000000003</v>
      </c>
      <c r="E24" s="88">
        <f t="shared" ref="E24:T24" ca="1" si="44">SUM(E15:E23)</f>
        <v>0</v>
      </c>
      <c r="F24" s="88">
        <f t="shared" ca="1" si="44"/>
        <v>55.710594315245466</v>
      </c>
      <c r="G24" s="88">
        <f t="shared" ca="1" si="44"/>
        <v>0</v>
      </c>
      <c r="H24" s="88">
        <f t="shared" ca="1" si="44"/>
        <v>45.755813953488364</v>
      </c>
      <c r="I24" s="88">
        <f t="shared" ca="1" si="44"/>
        <v>0</v>
      </c>
      <c r="J24" s="88">
        <f t="shared" ca="1" si="44"/>
        <v>0</v>
      </c>
      <c r="K24" s="88">
        <f t="shared" ca="1" si="44"/>
        <v>0</v>
      </c>
      <c r="L24" s="88">
        <f t="shared" ca="1" si="44"/>
        <v>0</v>
      </c>
      <c r="M24" s="88">
        <f t="shared" ca="1" si="44"/>
        <v>0</v>
      </c>
      <c r="N24" s="88">
        <f t="shared" ca="1" si="44"/>
        <v>0</v>
      </c>
      <c r="O24" s="88">
        <f t="shared" ca="1" si="44"/>
        <v>0</v>
      </c>
      <c r="P24" s="88">
        <f t="shared" ca="1" si="44"/>
        <v>0</v>
      </c>
      <c r="Q24" s="88">
        <f t="shared" ca="1" si="44"/>
        <v>0</v>
      </c>
      <c r="R24" s="88">
        <f t="shared" ca="1" si="44"/>
        <v>0</v>
      </c>
      <c r="S24" s="88">
        <f t="shared" ca="1" si="44"/>
        <v>0</v>
      </c>
      <c r="T24" s="88">
        <f t="shared" ca="1" si="44"/>
        <v>101.46640826873383</v>
      </c>
      <c r="X24" s="89"/>
      <c r="Y24" s="89"/>
    </row>
    <row r="25" spans="1:40" ht="15.75">
      <c r="A25" s="90" t="s">
        <v>302</v>
      </c>
      <c r="B25" s="91"/>
      <c r="C25" s="92"/>
      <c r="D25" s="91"/>
      <c r="E25" s="93"/>
      <c r="F25" s="93"/>
      <c r="G25" s="93"/>
      <c r="H25" s="93"/>
      <c r="I25" s="93"/>
      <c r="J25" s="93"/>
      <c r="K25" s="93"/>
      <c r="L25" s="93"/>
      <c r="M25" s="93"/>
      <c r="N25" s="93"/>
      <c r="O25" s="93"/>
      <c r="P25" s="93"/>
      <c r="Q25" s="93"/>
      <c r="R25" s="93"/>
      <c r="S25" s="93"/>
      <c r="T25" s="94"/>
    </row>
    <row r="26" spans="1:40" ht="30" outlineLevel="1">
      <c r="A26" s="68" t="str">
        <f ca="1">INDIRECT($U26&amp;"!"&amp;V26)</f>
        <v>Student (including PhD, Master, …)</v>
      </c>
      <c r="B26" s="69" t="s">
        <v>86</v>
      </c>
      <c r="C26" s="284">
        <f ca="1">INDIRECT($U26&amp;"!"&amp;W26)</f>
        <v>3386.5199999999995</v>
      </c>
      <c r="D26" s="70">
        <f t="shared" ref="D26:D34" ca="1" si="45">INDIRECT($U26&amp;"!"&amp;X26)</f>
        <v>3386.52</v>
      </c>
      <c r="E26" s="71">
        <f t="shared" ref="E26:E34" ca="1" si="46">INDIRECT($U26&amp;"!"&amp;Z26)</f>
        <v>0</v>
      </c>
      <c r="F26" s="71">
        <f t="shared" ref="F26:S26" ca="1" si="47">INDIRECT($U26&amp;"!"&amp;AA26)</f>
        <v>6.71875</v>
      </c>
      <c r="G26" s="71">
        <f t="shared" ca="1" si="47"/>
        <v>6.71875</v>
      </c>
      <c r="H26" s="71">
        <f t="shared" ca="1" si="47"/>
        <v>0</v>
      </c>
      <c r="I26" s="71">
        <f t="shared" ca="1" si="47"/>
        <v>0</v>
      </c>
      <c r="J26" s="71">
        <f t="shared" ca="1" si="47"/>
        <v>0</v>
      </c>
      <c r="K26" s="71">
        <f t="shared" ca="1" si="47"/>
        <v>0</v>
      </c>
      <c r="L26" s="71">
        <f t="shared" ca="1" si="47"/>
        <v>0</v>
      </c>
      <c r="M26" s="71">
        <f t="shared" ca="1" si="47"/>
        <v>0</v>
      </c>
      <c r="N26" s="71">
        <f t="shared" ca="1" si="47"/>
        <v>0</v>
      </c>
      <c r="O26" s="71">
        <f t="shared" ca="1" si="47"/>
        <v>0</v>
      </c>
      <c r="P26" s="71">
        <f t="shared" ca="1" si="47"/>
        <v>0</v>
      </c>
      <c r="Q26" s="71">
        <f t="shared" ca="1" si="47"/>
        <v>0</v>
      </c>
      <c r="R26" s="71">
        <f t="shared" ca="1" si="47"/>
        <v>0</v>
      </c>
      <c r="S26" s="71">
        <f t="shared" ca="1" si="47"/>
        <v>0</v>
      </c>
      <c r="T26" s="72">
        <f t="shared" ca="1" si="26"/>
        <v>13.4375</v>
      </c>
      <c r="U26" t="str">
        <f>A25</f>
        <v>Mustermensch</v>
      </c>
      <c r="V26" t="s">
        <v>137</v>
      </c>
      <c r="W26" s="73" t="s">
        <v>138</v>
      </c>
      <c r="X26" s="56" t="s">
        <v>139</v>
      </c>
      <c r="Y26" s="56" t="s">
        <v>140</v>
      </c>
      <c r="Z26" t="s">
        <v>141</v>
      </c>
      <c r="AA26" t="s">
        <v>142</v>
      </c>
      <c r="AB26" t="s">
        <v>143</v>
      </c>
      <c r="AC26" t="s">
        <v>144</v>
      </c>
      <c r="AD26" t="s">
        <v>145</v>
      </c>
      <c r="AE26" t="s">
        <v>146</v>
      </c>
      <c r="AF26" t="s">
        <v>147</v>
      </c>
      <c r="AG26" t="s">
        <v>148</v>
      </c>
      <c r="AH26" t="s">
        <v>149</v>
      </c>
      <c r="AI26" t="s">
        <v>150</v>
      </c>
      <c r="AJ26" t="s">
        <v>151</v>
      </c>
      <c r="AK26" t="s">
        <v>152</v>
      </c>
      <c r="AL26" t="s">
        <v>153</v>
      </c>
      <c r="AM26" t="s">
        <v>154</v>
      </c>
      <c r="AN26" t="s">
        <v>155</v>
      </c>
    </row>
    <row r="27" spans="1:40" ht="30" outlineLevel="1">
      <c r="A27" s="95" t="str">
        <f t="shared" ref="A27:A33" ca="1" si="48">A26</f>
        <v>Student (including PhD, Master, …)</v>
      </c>
      <c r="B27" s="74" t="s">
        <v>156</v>
      </c>
      <c r="C27" s="285"/>
      <c r="D27" s="70">
        <f t="shared" ca="1" si="45"/>
        <v>0</v>
      </c>
      <c r="E27" s="71">
        <f t="shared" ca="1" si="46"/>
        <v>0</v>
      </c>
      <c r="F27" s="71">
        <f t="shared" ref="F27:F34" ca="1" si="49">INDIRECT($U27&amp;"!"&amp;AA27)</f>
        <v>0</v>
      </c>
      <c r="G27" s="71">
        <f t="shared" ref="G27:G34" ca="1" si="50">INDIRECT($U27&amp;"!"&amp;AB27)</f>
        <v>0</v>
      </c>
      <c r="H27" s="71">
        <f t="shared" ref="H27:H34" ca="1" si="51">INDIRECT($U27&amp;"!"&amp;AC27)</f>
        <v>0</v>
      </c>
      <c r="I27" s="71">
        <f t="shared" ref="I27:I34" ca="1" si="52">INDIRECT($U27&amp;"!"&amp;AD27)</f>
        <v>0</v>
      </c>
      <c r="J27" s="71">
        <f t="shared" ref="J27:J34" ca="1" si="53">INDIRECT($U27&amp;"!"&amp;AE27)</f>
        <v>0</v>
      </c>
      <c r="K27" s="71">
        <f t="shared" ref="K27:K34" ca="1" si="54">INDIRECT($U27&amp;"!"&amp;AF27)</f>
        <v>0</v>
      </c>
      <c r="L27" s="71">
        <f t="shared" ref="L27:L34" ca="1" si="55">INDIRECT($U27&amp;"!"&amp;AG27)</f>
        <v>0</v>
      </c>
      <c r="M27" s="71">
        <f t="shared" ref="M27:M34" ca="1" si="56">INDIRECT($U27&amp;"!"&amp;AH27)</f>
        <v>0</v>
      </c>
      <c r="N27" s="71">
        <f t="shared" ref="N27:N34" ca="1" si="57">INDIRECT($U27&amp;"!"&amp;AI27)</f>
        <v>0</v>
      </c>
      <c r="O27" s="71">
        <f t="shared" ref="O27:O34" ca="1" si="58">INDIRECT($U27&amp;"!"&amp;AJ27)</f>
        <v>0</v>
      </c>
      <c r="P27" s="71">
        <f t="shared" ref="P27:P34" ca="1" si="59">INDIRECT($U27&amp;"!"&amp;AK27)</f>
        <v>0</v>
      </c>
      <c r="Q27" s="71">
        <f t="shared" ref="Q27:Q34" ca="1" si="60">INDIRECT($U27&amp;"!"&amp;AL27)</f>
        <v>0</v>
      </c>
      <c r="R27" s="71">
        <f t="shared" ref="R27:R34" ca="1" si="61">INDIRECT($U27&amp;"!"&amp;AM27)</f>
        <v>0</v>
      </c>
      <c r="S27" s="71">
        <f t="shared" ref="S27:S34" ca="1" si="62">INDIRECT($U27&amp;"!"&amp;AN27)</f>
        <v>0</v>
      </c>
      <c r="T27" s="72">
        <f t="shared" ca="1" si="26"/>
        <v>0</v>
      </c>
      <c r="U27" t="str">
        <f t="shared" ref="U27:U34" si="63">U26</f>
        <v>Mustermensch</v>
      </c>
      <c r="V27" t="s">
        <v>137</v>
      </c>
      <c r="X27" s="56" t="s">
        <v>157</v>
      </c>
      <c r="Y27" s="56" t="s">
        <v>158</v>
      </c>
      <c r="Z27" t="s">
        <v>159</v>
      </c>
      <c r="AA27" t="s">
        <v>160</v>
      </c>
      <c r="AB27" t="s">
        <v>161</v>
      </c>
      <c r="AC27" t="s">
        <v>162</v>
      </c>
      <c r="AD27" t="s">
        <v>163</v>
      </c>
      <c r="AE27" t="s">
        <v>164</v>
      </c>
      <c r="AF27" t="s">
        <v>165</v>
      </c>
      <c r="AG27" t="s">
        <v>166</v>
      </c>
      <c r="AH27" t="s">
        <v>167</v>
      </c>
      <c r="AI27" t="s">
        <v>168</v>
      </c>
      <c r="AJ27" t="s">
        <v>169</v>
      </c>
      <c r="AK27" t="s">
        <v>170</v>
      </c>
      <c r="AL27" t="s">
        <v>171</v>
      </c>
      <c r="AM27" t="s">
        <v>172</v>
      </c>
      <c r="AN27" t="s">
        <v>173</v>
      </c>
    </row>
    <row r="28" spans="1:40" ht="30" outlineLevel="1">
      <c r="A28" s="95" t="str">
        <f t="shared" ca="1" si="48"/>
        <v>Student (including PhD, Master, …)</v>
      </c>
      <c r="B28" s="76" t="s">
        <v>87</v>
      </c>
      <c r="C28" s="284">
        <f ca="1">INDIRECT($U28&amp;"!"&amp;W28)</f>
        <v>0</v>
      </c>
      <c r="D28" s="70">
        <f t="shared" ca="1" si="45"/>
        <v>0</v>
      </c>
      <c r="E28" s="71">
        <f t="shared" ca="1" si="46"/>
        <v>0</v>
      </c>
      <c r="F28" s="71">
        <f t="shared" ca="1" si="49"/>
        <v>0</v>
      </c>
      <c r="G28" s="71">
        <f t="shared" ca="1" si="50"/>
        <v>0</v>
      </c>
      <c r="H28" s="71">
        <f t="shared" ca="1" si="51"/>
        <v>0</v>
      </c>
      <c r="I28" s="71">
        <f t="shared" ca="1" si="52"/>
        <v>0</v>
      </c>
      <c r="J28" s="71">
        <f t="shared" ca="1" si="53"/>
        <v>0</v>
      </c>
      <c r="K28" s="71">
        <f t="shared" ca="1" si="54"/>
        <v>0</v>
      </c>
      <c r="L28" s="71">
        <f t="shared" ca="1" si="55"/>
        <v>0</v>
      </c>
      <c r="M28" s="71">
        <f t="shared" ca="1" si="56"/>
        <v>0</v>
      </c>
      <c r="N28" s="71">
        <f t="shared" ca="1" si="57"/>
        <v>0</v>
      </c>
      <c r="O28" s="71">
        <f t="shared" ca="1" si="58"/>
        <v>0</v>
      </c>
      <c r="P28" s="71">
        <f t="shared" ca="1" si="59"/>
        <v>0</v>
      </c>
      <c r="Q28" s="71">
        <f t="shared" ca="1" si="60"/>
        <v>0</v>
      </c>
      <c r="R28" s="71">
        <f t="shared" ca="1" si="61"/>
        <v>0</v>
      </c>
      <c r="S28" s="71">
        <f t="shared" ca="1" si="62"/>
        <v>0</v>
      </c>
      <c r="T28" s="72">
        <f t="shared" ca="1" si="26"/>
        <v>0</v>
      </c>
      <c r="U28" t="str">
        <f t="shared" si="63"/>
        <v>Mustermensch</v>
      </c>
      <c r="V28" t="s">
        <v>137</v>
      </c>
      <c r="W28" s="73" t="s">
        <v>174</v>
      </c>
      <c r="X28" s="56" t="s">
        <v>175</v>
      </c>
      <c r="Y28" s="56" t="s">
        <v>176</v>
      </c>
      <c r="Z28" t="s">
        <v>177</v>
      </c>
      <c r="AA28" t="s">
        <v>178</v>
      </c>
      <c r="AB28" t="s">
        <v>179</v>
      </c>
      <c r="AC28" t="s">
        <v>180</v>
      </c>
      <c r="AD28" t="s">
        <v>181</v>
      </c>
      <c r="AE28" t="s">
        <v>182</v>
      </c>
      <c r="AF28" t="s">
        <v>183</v>
      </c>
      <c r="AG28" t="s">
        <v>184</v>
      </c>
      <c r="AH28" t="s">
        <v>185</v>
      </c>
      <c r="AI28" t="s">
        <v>186</v>
      </c>
      <c r="AJ28" t="s">
        <v>187</v>
      </c>
      <c r="AK28" t="s">
        <v>188</v>
      </c>
      <c r="AL28" t="s">
        <v>189</v>
      </c>
      <c r="AM28" t="s">
        <v>190</v>
      </c>
      <c r="AN28" t="s">
        <v>191</v>
      </c>
    </row>
    <row r="29" spans="1:40" ht="30" outlineLevel="1">
      <c r="A29" s="95" t="str">
        <f t="shared" ca="1" si="48"/>
        <v>Student (including PhD, Master, …)</v>
      </c>
      <c r="B29" s="77" t="s">
        <v>192</v>
      </c>
      <c r="C29" s="285"/>
      <c r="D29" s="70">
        <f t="shared" ca="1" si="45"/>
        <v>0</v>
      </c>
      <c r="E29" s="71">
        <f t="shared" ca="1" si="46"/>
        <v>0</v>
      </c>
      <c r="F29" s="71">
        <f t="shared" ca="1" si="49"/>
        <v>0</v>
      </c>
      <c r="G29" s="71">
        <f t="shared" ca="1" si="50"/>
        <v>0</v>
      </c>
      <c r="H29" s="71">
        <f t="shared" ca="1" si="51"/>
        <v>0</v>
      </c>
      <c r="I29" s="71">
        <f t="shared" ca="1" si="52"/>
        <v>0</v>
      </c>
      <c r="J29" s="71">
        <f t="shared" ca="1" si="53"/>
        <v>0</v>
      </c>
      <c r="K29" s="71">
        <f t="shared" ca="1" si="54"/>
        <v>0</v>
      </c>
      <c r="L29" s="71">
        <f t="shared" ca="1" si="55"/>
        <v>0</v>
      </c>
      <c r="M29" s="71">
        <f t="shared" ca="1" si="56"/>
        <v>0</v>
      </c>
      <c r="N29" s="71">
        <f t="shared" ca="1" si="57"/>
        <v>0</v>
      </c>
      <c r="O29" s="71">
        <f t="shared" ca="1" si="58"/>
        <v>0</v>
      </c>
      <c r="P29" s="71">
        <f t="shared" ca="1" si="59"/>
        <v>0</v>
      </c>
      <c r="Q29" s="71">
        <f t="shared" ca="1" si="60"/>
        <v>0</v>
      </c>
      <c r="R29" s="71">
        <f t="shared" ca="1" si="61"/>
        <v>0</v>
      </c>
      <c r="S29" s="71">
        <f t="shared" ca="1" si="62"/>
        <v>0</v>
      </c>
      <c r="T29" s="72">
        <f t="shared" ca="1" si="26"/>
        <v>0</v>
      </c>
      <c r="U29" t="str">
        <f t="shared" si="63"/>
        <v>Mustermensch</v>
      </c>
      <c r="V29" t="s">
        <v>137</v>
      </c>
      <c r="X29" s="56" t="s">
        <v>193</v>
      </c>
      <c r="Y29" s="56" t="s">
        <v>194</v>
      </c>
      <c r="Z29" t="s">
        <v>195</v>
      </c>
      <c r="AA29" t="s">
        <v>196</v>
      </c>
      <c r="AB29" t="s">
        <v>197</v>
      </c>
      <c r="AC29" t="s">
        <v>198</v>
      </c>
      <c r="AD29" t="s">
        <v>199</v>
      </c>
      <c r="AE29" t="s">
        <v>200</v>
      </c>
      <c r="AF29" t="s">
        <v>201</v>
      </c>
      <c r="AG29" t="s">
        <v>202</v>
      </c>
      <c r="AH29" t="s">
        <v>203</v>
      </c>
      <c r="AI29" t="s">
        <v>204</v>
      </c>
      <c r="AJ29" t="s">
        <v>205</v>
      </c>
      <c r="AK29" t="s">
        <v>206</v>
      </c>
      <c r="AL29" t="s">
        <v>207</v>
      </c>
      <c r="AM29" t="s">
        <v>208</v>
      </c>
      <c r="AN29" t="s">
        <v>209</v>
      </c>
    </row>
    <row r="30" spans="1:40" ht="30" outlineLevel="1">
      <c r="A30" s="95" t="str">
        <f t="shared" ca="1" si="48"/>
        <v>Student (including PhD, Master, …)</v>
      </c>
      <c r="B30" s="78" t="s">
        <v>88</v>
      </c>
      <c r="C30" s="284">
        <f ca="1">INDIRECT($U30&amp;"!"&amp;W30)</f>
        <v>0</v>
      </c>
      <c r="D30" s="70">
        <f t="shared" ca="1" si="45"/>
        <v>0</v>
      </c>
      <c r="E30" s="71">
        <f t="shared" ca="1" si="46"/>
        <v>0</v>
      </c>
      <c r="F30" s="71">
        <f t="shared" ca="1" si="49"/>
        <v>0</v>
      </c>
      <c r="G30" s="71">
        <f t="shared" ca="1" si="50"/>
        <v>0</v>
      </c>
      <c r="H30" s="71">
        <f t="shared" ca="1" si="51"/>
        <v>0</v>
      </c>
      <c r="I30" s="71">
        <f t="shared" ca="1" si="52"/>
        <v>0</v>
      </c>
      <c r="J30" s="71">
        <f t="shared" ca="1" si="53"/>
        <v>0</v>
      </c>
      <c r="K30" s="71">
        <f t="shared" ca="1" si="54"/>
        <v>0</v>
      </c>
      <c r="L30" s="71">
        <f t="shared" ca="1" si="55"/>
        <v>0</v>
      </c>
      <c r="M30" s="71">
        <f t="shared" ca="1" si="56"/>
        <v>0</v>
      </c>
      <c r="N30" s="71">
        <f t="shared" ca="1" si="57"/>
        <v>0</v>
      </c>
      <c r="O30" s="71">
        <f t="shared" ca="1" si="58"/>
        <v>0</v>
      </c>
      <c r="P30" s="71">
        <f t="shared" ca="1" si="59"/>
        <v>0</v>
      </c>
      <c r="Q30" s="71">
        <f t="shared" ca="1" si="60"/>
        <v>0</v>
      </c>
      <c r="R30" s="71">
        <f t="shared" ca="1" si="61"/>
        <v>0</v>
      </c>
      <c r="S30" s="71">
        <f t="shared" ca="1" si="62"/>
        <v>0</v>
      </c>
      <c r="T30" s="72">
        <f t="shared" ca="1" si="26"/>
        <v>0</v>
      </c>
      <c r="U30" t="str">
        <f t="shared" si="63"/>
        <v>Mustermensch</v>
      </c>
      <c r="V30" t="s">
        <v>137</v>
      </c>
      <c r="W30" s="73" t="s">
        <v>210</v>
      </c>
      <c r="X30" s="56" t="s">
        <v>211</v>
      </c>
      <c r="Y30" s="56" t="s">
        <v>212</v>
      </c>
      <c r="Z30" t="s">
        <v>213</v>
      </c>
      <c r="AA30" t="s">
        <v>214</v>
      </c>
      <c r="AB30" t="s">
        <v>215</v>
      </c>
      <c r="AC30" t="s">
        <v>216</v>
      </c>
      <c r="AD30" t="s">
        <v>217</v>
      </c>
      <c r="AE30" t="s">
        <v>218</v>
      </c>
      <c r="AF30" t="s">
        <v>219</v>
      </c>
      <c r="AG30" t="s">
        <v>220</v>
      </c>
      <c r="AH30" t="s">
        <v>221</v>
      </c>
      <c r="AI30" t="s">
        <v>222</v>
      </c>
      <c r="AJ30" t="s">
        <v>223</v>
      </c>
      <c r="AK30" t="s">
        <v>224</v>
      </c>
      <c r="AL30" t="s">
        <v>225</v>
      </c>
      <c r="AM30" t="s">
        <v>226</v>
      </c>
      <c r="AN30" t="s">
        <v>227</v>
      </c>
    </row>
    <row r="31" spans="1:40" ht="30" outlineLevel="1">
      <c r="A31" s="95" t="str">
        <f t="shared" ca="1" si="48"/>
        <v>Student (including PhD, Master, …)</v>
      </c>
      <c r="B31" s="79" t="s">
        <v>228</v>
      </c>
      <c r="C31" s="285"/>
      <c r="D31" s="70">
        <f t="shared" ca="1" si="45"/>
        <v>0</v>
      </c>
      <c r="E31" s="71">
        <f t="shared" ca="1" si="46"/>
        <v>0</v>
      </c>
      <c r="F31" s="71">
        <f t="shared" ca="1" si="49"/>
        <v>0</v>
      </c>
      <c r="G31" s="71">
        <f t="shared" ca="1" si="50"/>
        <v>0</v>
      </c>
      <c r="H31" s="71">
        <f t="shared" ca="1" si="51"/>
        <v>0</v>
      </c>
      <c r="I31" s="71">
        <f t="shared" ca="1" si="52"/>
        <v>0</v>
      </c>
      <c r="J31" s="71">
        <f t="shared" ca="1" si="53"/>
        <v>0</v>
      </c>
      <c r="K31" s="71">
        <f t="shared" ca="1" si="54"/>
        <v>0</v>
      </c>
      <c r="L31" s="71">
        <f t="shared" ca="1" si="55"/>
        <v>0</v>
      </c>
      <c r="M31" s="71">
        <f t="shared" ca="1" si="56"/>
        <v>0</v>
      </c>
      <c r="N31" s="71">
        <f t="shared" ca="1" si="57"/>
        <v>0</v>
      </c>
      <c r="O31" s="71">
        <f t="shared" ca="1" si="58"/>
        <v>0</v>
      </c>
      <c r="P31" s="71">
        <f t="shared" ca="1" si="59"/>
        <v>0</v>
      </c>
      <c r="Q31" s="71">
        <f t="shared" ca="1" si="60"/>
        <v>0</v>
      </c>
      <c r="R31" s="71">
        <f t="shared" ca="1" si="61"/>
        <v>0</v>
      </c>
      <c r="S31" s="71">
        <f t="shared" ca="1" si="62"/>
        <v>0</v>
      </c>
      <c r="T31" s="72">
        <f t="shared" ca="1" si="26"/>
        <v>0</v>
      </c>
      <c r="U31" t="str">
        <f t="shared" si="63"/>
        <v>Mustermensch</v>
      </c>
      <c r="V31" t="s">
        <v>137</v>
      </c>
      <c r="X31" s="56" t="s">
        <v>229</v>
      </c>
      <c r="Y31" s="56" t="s">
        <v>230</v>
      </c>
      <c r="Z31" t="s">
        <v>231</v>
      </c>
      <c r="AA31" t="s">
        <v>232</v>
      </c>
      <c r="AB31" t="s">
        <v>233</v>
      </c>
      <c r="AC31" t="s">
        <v>234</v>
      </c>
      <c r="AD31" t="s">
        <v>235</v>
      </c>
      <c r="AE31" t="s">
        <v>236</v>
      </c>
      <c r="AF31" t="s">
        <v>237</v>
      </c>
      <c r="AG31" t="s">
        <v>238</v>
      </c>
      <c r="AH31" t="s">
        <v>239</v>
      </c>
      <c r="AI31" t="s">
        <v>240</v>
      </c>
      <c r="AJ31" t="s">
        <v>241</v>
      </c>
      <c r="AK31" t="s">
        <v>242</v>
      </c>
      <c r="AL31" t="s">
        <v>243</v>
      </c>
      <c r="AM31" t="s">
        <v>244</v>
      </c>
      <c r="AN31" t="s">
        <v>245</v>
      </c>
    </row>
    <row r="32" spans="1:40" ht="30" outlineLevel="1">
      <c r="A32" s="95" t="str">
        <f t="shared" ca="1" si="48"/>
        <v>Student (including PhD, Master, …)</v>
      </c>
      <c r="B32" s="80" t="s">
        <v>89</v>
      </c>
      <c r="C32" s="284">
        <f ca="1">INDIRECT($U32&amp;"!"&amp;W32)</f>
        <v>0</v>
      </c>
      <c r="D32" s="70">
        <f t="shared" ca="1" si="45"/>
        <v>0</v>
      </c>
      <c r="E32" s="71">
        <f t="shared" ca="1" si="46"/>
        <v>0</v>
      </c>
      <c r="F32" s="71">
        <f t="shared" ca="1" si="49"/>
        <v>0</v>
      </c>
      <c r="G32" s="71">
        <f t="shared" ca="1" si="50"/>
        <v>0</v>
      </c>
      <c r="H32" s="71">
        <f t="shared" ca="1" si="51"/>
        <v>0</v>
      </c>
      <c r="I32" s="71">
        <f t="shared" ca="1" si="52"/>
        <v>0</v>
      </c>
      <c r="J32" s="71">
        <f t="shared" ca="1" si="53"/>
        <v>0</v>
      </c>
      <c r="K32" s="71">
        <f t="shared" ca="1" si="54"/>
        <v>0</v>
      </c>
      <c r="L32" s="71">
        <f t="shared" ca="1" si="55"/>
        <v>0</v>
      </c>
      <c r="M32" s="71">
        <f t="shared" ca="1" si="56"/>
        <v>0</v>
      </c>
      <c r="N32" s="71">
        <f t="shared" ca="1" si="57"/>
        <v>0</v>
      </c>
      <c r="O32" s="71">
        <f t="shared" ca="1" si="58"/>
        <v>0</v>
      </c>
      <c r="P32" s="71">
        <f t="shared" ca="1" si="59"/>
        <v>0</v>
      </c>
      <c r="Q32" s="71">
        <f t="shared" ca="1" si="60"/>
        <v>0</v>
      </c>
      <c r="R32" s="71">
        <f t="shared" ca="1" si="61"/>
        <v>0</v>
      </c>
      <c r="S32" s="71">
        <f t="shared" ca="1" si="62"/>
        <v>0</v>
      </c>
      <c r="T32" s="72">
        <f t="shared" ca="1" si="26"/>
        <v>0</v>
      </c>
      <c r="U32" t="str">
        <f t="shared" si="63"/>
        <v>Mustermensch</v>
      </c>
      <c r="V32" t="s">
        <v>137</v>
      </c>
      <c r="W32" s="73" t="s">
        <v>246</v>
      </c>
      <c r="X32" s="56" t="s">
        <v>247</v>
      </c>
      <c r="Y32" s="56" t="s">
        <v>248</v>
      </c>
      <c r="Z32" t="s">
        <v>249</v>
      </c>
      <c r="AA32" t="s">
        <v>250</v>
      </c>
      <c r="AB32" t="s">
        <v>251</v>
      </c>
      <c r="AC32" t="s">
        <v>252</v>
      </c>
      <c r="AD32" t="s">
        <v>253</v>
      </c>
      <c r="AE32" t="s">
        <v>254</v>
      </c>
      <c r="AF32" t="s">
        <v>255</v>
      </c>
      <c r="AG32" t="s">
        <v>256</v>
      </c>
      <c r="AH32" t="s">
        <v>257</v>
      </c>
      <c r="AI32" t="s">
        <v>258</v>
      </c>
      <c r="AJ32" t="s">
        <v>259</v>
      </c>
      <c r="AK32" t="s">
        <v>260</v>
      </c>
      <c r="AL32" t="s">
        <v>261</v>
      </c>
      <c r="AM32" t="s">
        <v>262</v>
      </c>
      <c r="AN32" t="s">
        <v>263</v>
      </c>
    </row>
    <row r="33" spans="1:40" ht="30" outlineLevel="1">
      <c r="A33" s="95" t="str">
        <f t="shared" ca="1" si="48"/>
        <v>Student (including PhD, Master, …)</v>
      </c>
      <c r="B33" s="80" t="s">
        <v>264</v>
      </c>
      <c r="C33" s="285"/>
      <c r="D33" s="70">
        <f t="shared" ca="1" si="45"/>
        <v>0</v>
      </c>
      <c r="E33" s="71">
        <f t="shared" ca="1" si="46"/>
        <v>0</v>
      </c>
      <c r="F33" s="71">
        <f t="shared" ca="1" si="49"/>
        <v>0</v>
      </c>
      <c r="G33" s="71">
        <f t="shared" ca="1" si="50"/>
        <v>0</v>
      </c>
      <c r="H33" s="71">
        <f t="shared" ca="1" si="51"/>
        <v>0</v>
      </c>
      <c r="I33" s="71">
        <f t="shared" ca="1" si="52"/>
        <v>0</v>
      </c>
      <c r="J33" s="71">
        <f t="shared" ca="1" si="53"/>
        <v>0</v>
      </c>
      <c r="K33" s="71">
        <f t="shared" ca="1" si="54"/>
        <v>0</v>
      </c>
      <c r="L33" s="71">
        <f t="shared" ca="1" si="55"/>
        <v>0</v>
      </c>
      <c r="M33" s="71">
        <f t="shared" ca="1" si="56"/>
        <v>0</v>
      </c>
      <c r="N33" s="71">
        <f t="shared" ca="1" si="57"/>
        <v>0</v>
      </c>
      <c r="O33" s="71">
        <f t="shared" ca="1" si="58"/>
        <v>0</v>
      </c>
      <c r="P33" s="71">
        <f t="shared" ca="1" si="59"/>
        <v>0</v>
      </c>
      <c r="Q33" s="71">
        <f t="shared" ca="1" si="60"/>
        <v>0</v>
      </c>
      <c r="R33" s="71">
        <f t="shared" ca="1" si="61"/>
        <v>0</v>
      </c>
      <c r="S33" s="71">
        <f t="shared" ca="1" si="62"/>
        <v>0</v>
      </c>
      <c r="T33" s="72">
        <f t="shared" ca="1" si="26"/>
        <v>0</v>
      </c>
      <c r="U33" t="str">
        <f t="shared" si="63"/>
        <v>Mustermensch</v>
      </c>
      <c r="V33" t="s">
        <v>137</v>
      </c>
      <c r="X33" s="56" t="s">
        <v>265</v>
      </c>
      <c r="Y33" s="56" t="s">
        <v>266</v>
      </c>
      <c r="Z33" t="s">
        <v>267</v>
      </c>
      <c r="AA33" t="s">
        <v>268</v>
      </c>
      <c r="AB33" t="s">
        <v>269</v>
      </c>
      <c r="AC33" t="s">
        <v>270</v>
      </c>
      <c r="AD33" t="s">
        <v>271</v>
      </c>
      <c r="AE33" t="s">
        <v>272</v>
      </c>
      <c r="AF33" t="s">
        <v>273</v>
      </c>
      <c r="AG33" t="s">
        <v>274</v>
      </c>
      <c r="AH33" t="s">
        <v>275</v>
      </c>
      <c r="AI33" t="s">
        <v>276</v>
      </c>
      <c r="AJ33" t="s">
        <v>277</v>
      </c>
      <c r="AK33" t="s">
        <v>278</v>
      </c>
      <c r="AL33" t="s">
        <v>279</v>
      </c>
      <c r="AM33" t="s">
        <v>280</v>
      </c>
      <c r="AN33" t="s">
        <v>281</v>
      </c>
    </row>
    <row r="34" spans="1:40" ht="30" outlineLevel="1">
      <c r="A34" s="95" t="str">
        <f ca="1">A31</f>
        <v>Student (including PhD, Master, …)</v>
      </c>
      <c r="B34" s="81" t="s">
        <v>90</v>
      </c>
      <c r="C34" s="82">
        <f ca="1">INDIRECT($U34&amp;"!"&amp;W34)</f>
        <v>0</v>
      </c>
      <c r="D34" s="70">
        <f t="shared" ca="1" si="45"/>
        <v>0</v>
      </c>
      <c r="E34" s="71">
        <f t="shared" ca="1" si="46"/>
        <v>0</v>
      </c>
      <c r="F34" s="71">
        <f t="shared" ca="1" si="49"/>
        <v>0</v>
      </c>
      <c r="G34" s="71">
        <f t="shared" ca="1" si="50"/>
        <v>0</v>
      </c>
      <c r="H34" s="71">
        <f t="shared" ca="1" si="51"/>
        <v>0</v>
      </c>
      <c r="I34" s="71">
        <f t="shared" ca="1" si="52"/>
        <v>0</v>
      </c>
      <c r="J34" s="71">
        <f t="shared" ca="1" si="53"/>
        <v>0</v>
      </c>
      <c r="K34" s="71">
        <f t="shared" ca="1" si="54"/>
        <v>0</v>
      </c>
      <c r="L34" s="71">
        <f t="shared" ca="1" si="55"/>
        <v>0</v>
      </c>
      <c r="M34" s="71">
        <f t="shared" ca="1" si="56"/>
        <v>0</v>
      </c>
      <c r="N34" s="71">
        <f t="shared" ca="1" si="57"/>
        <v>0</v>
      </c>
      <c r="O34" s="71">
        <f t="shared" ca="1" si="58"/>
        <v>0</v>
      </c>
      <c r="P34" s="71">
        <f t="shared" ca="1" si="59"/>
        <v>0</v>
      </c>
      <c r="Q34" s="71">
        <f t="shared" ca="1" si="60"/>
        <v>0</v>
      </c>
      <c r="R34" s="71">
        <f t="shared" ca="1" si="61"/>
        <v>0</v>
      </c>
      <c r="S34" s="71">
        <f t="shared" ca="1" si="62"/>
        <v>0</v>
      </c>
      <c r="T34" s="72">
        <f t="shared" ca="1" si="26"/>
        <v>0</v>
      </c>
      <c r="U34" t="str">
        <f t="shared" si="63"/>
        <v>Mustermensch</v>
      </c>
      <c r="V34" t="s">
        <v>137</v>
      </c>
      <c r="W34" s="73" t="s">
        <v>282</v>
      </c>
      <c r="X34" s="56" t="s">
        <v>283</v>
      </c>
      <c r="Y34" s="56" t="s">
        <v>284</v>
      </c>
      <c r="Z34" t="s">
        <v>285</v>
      </c>
      <c r="AA34" t="s">
        <v>286</v>
      </c>
      <c r="AB34" t="s">
        <v>287</v>
      </c>
      <c r="AC34" t="s">
        <v>288</v>
      </c>
      <c r="AD34" t="s">
        <v>289</v>
      </c>
      <c r="AE34" t="s">
        <v>290</v>
      </c>
      <c r="AF34" t="s">
        <v>291</v>
      </c>
      <c r="AG34" t="s">
        <v>292</v>
      </c>
      <c r="AH34" t="s">
        <v>293</v>
      </c>
      <c r="AI34" t="s">
        <v>294</v>
      </c>
      <c r="AJ34" t="s">
        <v>295</v>
      </c>
      <c r="AK34" t="s">
        <v>296</v>
      </c>
      <c r="AL34" t="s">
        <v>297</v>
      </c>
      <c r="AM34" t="s">
        <v>298</v>
      </c>
      <c r="AN34" t="s">
        <v>299</v>
      </c>
    </row>
    <row r="35" spans="1:40" s="83" customFormat="1" ht="15.75" outlineLevel="1">
      <c r="A35" s="84"/>
      <c r="B35" s="85" t="s">
        <v>300</v>
      </c>
      <c r="C35" s="86">
        <f t="shared" ref="C35:D35" ca="1" si="64">SUM(C26:C34)</f>
        <v>3386.5199999999995</v>
      </c>
      <c r="D35" s="87">
        <f t="shared" ca="1" si="64"/>
        <v>3386.52</v>
      </c>
      <c r="E35" s="88">
        <f t="shared" ref="E35:T35" ca="1" si="65">SUM(E26:E34)</f>
        <v>0</v>
      </c>
      <c r="F35" s="88">
        <f t="shared" ca="1" si="65"/>
        <v>6.71875</v>
      </c>
      <c r="G35" s="88">
        <f t="shared" ca="1" si="65"/>
        <v>6.71875</v>
      </c>
      <c r="H35" s="88">
        <f t="shared" ca="1" si="65"/>
        <v>0</v>
      </c>
      <c r="I35" s="88">
        <f t="shared" ca="1" si="65"/>
        <v>0</v>
      </c>
      <c r="J35" s="88">
        <f t="shared" ca="1" si="65"/>
        <v>0</v>
      </c>
      <c r="K35" s="88">
        <f t="shared" ca="1" si="65"/>
        <v>0</v>
      </c>
      <c r="L35" s="88">
        <f t="shared" ca="1" si="65"/>
        <v>0</v>
      </c>
      <c r="M35" s="88">
        <f t="shared" ca="1" si="65"/>
        <v>0</v>
      </c>
      <c r="N35" s="88">
        <f t="shared" ca="1" si="65"/>
        <v>0</v>
      </c>
      <c r="O35" s="88">
        <f t="shared" ca="1" si="65"/>
        <v>0</v>
      </c>
      <c r="P35" s="88">
        <f t="shared" ca="1" si="65"/>
        <v>0</v>
      </c>
      <c r="Q35" s="88">
        <f t="shared" ca="1" si="65"/>
        <v>0</v>
      </c>
      <c r="R35" s="88">
        <f t="shared" ca="1" si="65"/>
        <v>0</v>
      </c>
      <c r="S35" s="88">
        <f t="shared" ca="1" si="65"/>
        <v>0</v>
      </c>
      <c r="T35" s="88">
        <f t="shared" ca="1" si="65"/>
        <v>13.4375</v>
      </c>
      <c r="X35" s="89"/>
      <c r="Y35" s="89"/>
    </row>
    <row r="36" spans="1:40" ht="15.75">
      <c r="A36" s="90" t="s">
        <v>303</v>
      </c>
      <c r="B36" s="91"/>
      <c r="C36" s="92"/>
      <c r="D36" s="91"/>
      <c r="E36" s="93"/>
      <c r="F36" s="93"/>
      <c r="G36" s="93"/>
      <c r="H36" s="93"/>
      <c r="I36" s="93"/>
      <c r="J36" s="93"/>
      <c r="K36" s="93"/>
      <c r="L36" s="93"/>
      <c r="M36" s="93"/>
      <c r="N36" s="93"/>
      <c r="O36" s="93"/>
      <c r="P36" s="93"/>
      <c r="Q36" s="93"/>
      <c r="R36" s="93"/>
      <c r="S36" s="93"/>
      <c r="T36" s="94"/>
    </row>
    <row r="37" spans="1:40" ht="15.75" outlineLevel="1">
      <c r="A37" s="68" t="str">
        <f ca="1">INDIRECT($U37&amp;"!"&amp;V37)</f>
        <v>Post Doctorate</v>
      </c>
      <c r="B37" s="69" t="s">
        <v>86</v>
      </c>
      <c r="C37" s="284">
        <f ca="1">INDIRECT($U37&amp;"!"&amp;W37)</f>
        <v>61949.5</v>
      </c>
      <c r="D37" s="70">
        <f t="shared" ref="D37:D45" ca="1" si="66">INDIRECT($U37&amp;"!"&amp;X37)</f>
        <v>61627.22</v>
      </c>
      <c r="E37" s="71">
        <f t="shared" ref="E37:E45" ca="1" si="67">INDIRECT($U37&amp;"!"&amp;Z37)</f>
        <v>134.66576597744356</v>
      </c>
      <c r="F37" s="71">
        <f t="shared" ref="F37:S37" ca="1" si="68">INDIRECT($U37&amp;"!"&amp;AA37)</f>
        <v>5.9308427318295731</v>
      </c>
      <c r="G37" s="71">
        <f t="shared" ca="1" si="68"/>
        <v>13.512394266917291</v>
      </c>
      <c r="H37" s="71">
        <f t="shared" ca="1" si="68"/>
        <v>20.578497023809518</v>
      </c>
      <c r="I37" s="71">
        <f t="shared" ca="1" si="68"/>
        <v>0</v>
      </c>
      <c r="J37" s="71">
        <f t="shared" ca="1" si="68"/>
        <v>0</v>
      </c>
      <c r="K37" s="71">
        <f t="shared" ca="1" si="68"/>
        <v>0</v>
      </c>
      <c r="L37" s="71">
        <f t="shared" ca="1" si="68"/>
        <v>0</v>
      </c>
      <c r="M37" s="71">
        <f t="shared" ca="1" si="68"/>
        <v>0</v>
      </c>
      <c r="N37" s="71">
        <f t="shared" ca="1" si="68"/>
        <v>0</v>
      </c>
      <c r="O37" s="71">
        <f t="shared" ca="1" si="68"/>
        <v>0</v>
      </c>
      <c r="P37" s="71">
        <f t="shared" ca="1" si="68"/>
        <v>0</v>
      </c>
      <c r="Q37" s="71">
        <f t="shared" ca="1" si="68"/>
        <v>0</v>
      </c>
      <c r="R37" s="71">
        <f t="shared" ca="1" si="68"/>
        <v>0</v>
      </c>
      <c r="S37" s="71">
        <f t="shared" ca="1" si="68"/>
        <v>0</v>
      </c>
      <c r="T37" s="72">
        <f t="shared" ca="1" si="26"/>
        <v>174.68749999999994</v>
      </c>
      <c r="U37" t="str">
        <f>A36</f>
        <v>Musterhaft</v>
      </c>
      <c r="V37" t="s">
        <v>137</v>
      </c>
      <c r="W37" s="73" t="s">
        <v>138</v>
      </c>
      <c r="X37" s="56" t="s">
        <v>139</v>
      </c>
      <c r="Y37" s="56" t="s">
        <v>140</v>
      </c>
      <c r="Z37" t="s">
        <v>141</v>
      </c>
      <c r="AA37" t="s">
        <v>142</v>
      </c>
      <c r="AB37" t="s">
        <v>143</v>
      </c>
      <c r="AC37" t="s">
        <v>144</v>
      </c>
      <c r="AD37" t="s">
        <v>145</v>
      </c>
      <c r="AE37" t="s">
        <v>146</v>
      </c>
      <c r="AF37" t="s">
        <v>147</v>
      </c>
      <c r="AG37" t="s">
        <v>148</v>
      </c>
      <c r="AH37" t="s">
        <v>149</v>
      </c>
      <c r="AI37" t="s">
        <v>150</v>
      </c>
      <c r="AJ37" t="s">
        <v>151</v>
      </c>
      <c r="AK37" t="s">
        <v>152</v>
      </c>
      <c r="AL37" t="s">
        <v>153</v>
      </c>
      <c r="AM37" t="s">
        <v>154</v>
      </c>
      <c r="AN37" t="s">
        <v>155</v>
      </c>
    </row>
    <row r="38" spans="1:40" ht="15.75" outlineLevel="1">
      <c r="A38" s="95" t="str">
        <f t="shared" ref="A38:A44" ca="1" si="69">A37</f>
        <v>Post Doctorate</v>
      </c>
      <c r="B38" s="74" t="s">
        <v>156</v>
      </c>
      <c r="C38" s="285"/>
      <c r="D38" s="70">
        <f t="shared" ca="1" si="66"/>
        <v>0</v>
      </c>
      <c r="E38" s="71">
        <f t="shared" ca="1" si="67"/>
        <v>0</v>
      </c>
      <c r="F38" s="71">
        <f t="shared" ref="F38:F45" ca="1" si="70">INDIRECT($U38&amp;"!"&amp;AA38)</f>
        <v>0</v>
      </c>
      <c r="G38" s="71">
        <f t="shared" ref="G38:G45" ca="1" si="71">INDIRECT($U38&amp;"!"&amp;AB38)</f>
        <v>0</v>
      </c>
      <c r="H38" s="71">
        <f t="shared" ref="H38:H45" ca="1" si="72">INDIRECT($U38&amp;"!"&amp;AC38)</f>
        <v>0</v>
      </c>
      <c r="I38" s="71">
        <f t="shared" ref="I38:I45" ca="1" si="73">INDIRECT($U38&amp;"!"&amp;AD38)</f>
        <v>0</v>
      </c>
      <c r="J38" s="71">
        <f t="shared" ref="J38:J45" ca="1" si="74">INDIRECT($U38&amp;"!"&amp;AE38)</f>
        <v>0</v>
      </c>
      <c r="K38" s="71">
        <f t="shared" ref="K38:K45" ca="1" si="75">INDIRECT($U38&amp;"!"&amp;AF38)</f>
        <v>0</v>
      </c>
      <c r="L38" s="71">
        <f t="shared" ref="L38:L45" ca="1" si="76">INDIRECT($U38&amp;"!"&amp;AG38)</f>
        <v>0</v>
      </c>
      <c r="M38" s="71">
        <f t="shared" ref="M38:M45" ca="1" si="77">INDIRECT($U38&amp;"!"&amp;AH38)</f>
        <v>0</v>
      </c>
      <c r="N38" s="71">
        <f t="shared" ref="N38:N45" ca="1" si="78">INDIRECT($U38&amp;"!"&amp;AI38)</f>
        <v>0</v>
      </c>
      <c r="O38" s="71">
        <f t="shared" ref="O38:O45" ca="1" si="79">INDIRECT($U38&amp;"!"&amp;AJ38)</f>
        <v>0</v>
      </c>
      <c r="P38" s="71">
        <f t="shared" ref="P38:P45" ca="1" si="80">INDIRECT($U38&amp;"!"&amp;AK38)</f>
        <v>0</v>
      </c>
      <c r="Q38" s="71">
        <f t="shared" ref="Q38:Q45" ca="1" si="81">INDIRECT($U38&amp;"!"&amp;AL38)</f>
        <v>0</v>
      </c>
      <c r="R38" s="71">
        <f t="shared" ref="R38:R45" ca="1" si="82">INDIRECT($U38&amp;"!"&amp;AM38)</f>
        <v>0</v>
      </c>
      <c r="S38" s="71">
        <f t="shared" ref="S38:S45" ca="1" si="83">INDIRECT($U38&amp;"!"&amp;AN38)</f>
        <v>0</v>
      </c>
      <c r="T38" s="72">
        <f t="shared" ca="1" si="26"/>
        <v>0</v>
      </c>
      <c r="U38" t="str">
        <f t="shared" ref="U38:U45" si="84">U37</f>
        <v>Musterhaft</v>
      </c>
      <c r="V38" t="s">
        <v>137</v>
      </c>
      <c r="X38" s="56" t="s">
        <v>157</v>
      </c>
      <c r="Y38" s="56" t="s">
        <v>158</v>
      </c>
      <c r="Z38" t="s">
        <v>159</v>
      </c>
      <c r="AA38" t="s">
        <v>160</v>
      </c>
      <c r="AB38" t="s">
        <v>161</v>
      </c>
      <c r="AC38" t="s">
        <v>162</v>
      </c>
      <c r="AD38" t="s">
        <v>163</v>
      </c>
      <c r="AE38" t="s">
        <v>164</v>
      </c>
      <c r="AF38" t="s">
        <v>165</v>
      </c>
      <c r="AG38" t="s">
        <v>166</v>
      </c>
      <c r="AH38" t="s">
        <v>167</v>
      </c>
      <c r="AI38" t="s">
        <v>168</v>
      </c>
      <c r="AJ38" t="s">
        <v>169</v>
      </c>
      <c r="AK38" t="s">
        <v>170</v>
      </c>
      <c r="AL38" t="s">
        <v>171</v>
      </c>
      <c r="AM38" t="s">
        <v>172</v>
      </c>
      <c r="AN38" t="s">
        <v>173</v>
      </c>
    </row>
    <row r="39" spans="1:40" ht="15.75" outlineLevel="1">
      <c r="A39" s="95" t="str">
        <f t="shared" ca="1" si="69"/>
        <v>Post Doctorate</v>
      </c>
      <c r="B39" s="76" t="s">
        <v>87</v>
      </c>
      <c r="C39" s="284">
        <f ca="1">INDIRECT($U39&amp;"!"&amp;W39)</f>
        <v>43935.99</v>
      </c>
      <c r="D39" s="70">
        <f t="shared" ca="1" si="66"/>
        <v>0</v>
      </c>
      <c r="E39" s="71">
        <f t="shared" ca="1" si="67"/>
        <v>0</v>
      </c>
      <c r="F39" s="71">
        <f t="shared" ca="1" si="70"/>
        <v>0</v>
      </c>
      <c r="G39" s="71">
        <f t="shared" ca="1" si="71"/>
        <v>0</v>
      </c>
      <c r="H39" s="71">
        <f t="shared" ca="1" si="72"/>
        <v>0</v>
      </c>
      <c r="I39" s="71">
        <f t="shared" ca="1" si="73"/>
        <v>0</v>
      </c>
      <c r="J39" s="71">
        <f t="shared" ca="1" si="74"/>
        <v>0</v>
      </c>
      <c r="K39" s="71">
        <f t="shared" ca="1" si="75"/>
        <v>0</v>
      </c>
      <c r="L39" s="71">
        <f t="shared" ca="1" si="76"/>
        <v>0</v>
      </c>
      <c r="M39" s="71">
        <f t="shared" ca="1" si="77"/>
        <v>0</v>
      </c>
      <c r="N39" s="71">
        <f t="shared" ca="1" si="78"/>
        <v>0</v>
      </c>
      <c r="O39" s="71">
        <f t="shared" ca="1" si="79"/>
        <v>0</v>
      </c>
      <c r="P39" s="71">
        <f t="shared" ca="1" si="80"/>
        <v>0</v>
      </c>
      <c r="Q39" s="71">
        <f t="shared" ca="1" si="81"/>
        <v>0</v>
      </c>
      <c r="R39" s="71">
        <f t="shared" ca="1" si="82"/>
        <v>0</v>
      </c>
      <c r="S39" s="71">
        <f t="shared" ca="1" si="83"/>
        <v>0</v>
      </c>
      <c r="T39" s="72">
        <f t="shared" ca="1" si="26"/>
        <v>0</v>
      </c>
      <c r="U39" t="str">
        <f t="shared" si="84"/>
        <v>Musterhaft</v>
      </c>
      <c r="V39" t="s">
        <v>137</v>
      </c>
      <c r="W39" s="73" t="s">
        <v>174</v>
      </c>
      <c r="X39" s="56" t="s">
        <v>175</v>
      </c>
      <c r="Y39" s="56" t="s">
        <v>176</v>
      </c>
      <c r="Z39" t="s">
        <v>177</v>
      </c>
      <c r="AA39" t="s">
        <v>178</v>
      </c>
      <c r="AB39" t="s">
        <v>179</v>
      </c>
      <c r="AC39" t="s">
        <v>180</v>
      </c>
      <c r="AD39" t="s">
        <v>181</v>
      </c>
      <c r="AE39" t="s">
        <v>182</v>
      </c>
      <c r="AF39" t="s">
        <v>183</v>
      </c>
      <c r="AG39" t="s">
        <v>184</v>
      </c>
      <c r="AH39" t="s">
        <v>185</v>
      </c>
      <c r="AI39" t="s">
        <v>186</v>
      </c>
      <c r="AJ39" t="s">
        <v>187</v>
      </c>
      <c r="AK39" t="s">
        <v>188</v>
      </c>
      <c r="AL39" t="s">
        <v>189</v>
      </c>
      <c r="AM39" t="s">
        <v>190</v>
      </c>
      <c r="AN39" t="s">
        <v>191</v>
      </c>
    </row>
    <row r="40" spans="1:40" ht="15.75" outlineLevel="1">
      <c r="A40" s="95" t="str">
        <f t="shared" ca="1" si="69"/>
        <v>Post Doctorate</v>
      </c>
      <c r="B40" s="77" t="s">
        <v>192</v>
      </c>
      <c r="C40" s="285"/>
      <c r="D40" s="70">
        <f t="shared" ca="1" si="66"/>
        <v>0</v>
      </c>
      <c r="E40" s="71">
        <f t="shared" ca="1" si="67"/>
        <v>0</v>
      </c>
      <c r="F40" s="71">
        <f t="shared" ca="1" si="70"/>
        <v>0</v>
      </c>
      <c r="G40" s="71">
        <f t="shared" ca="1" si="71"/>
        <v>0</v>
      </c>
      <c r="H40" s="71">
        <f t="shared" ca="1" si="72"/>
        <v>0</v>
      </c>
      <c r="I40" s="71">
        <f t="shared" ca="1" si="73"/>
        <v>0</v>
      </c>
      <c r="J40" s="71">
        <f t="shared" ca="1" si="74"/>
        <v>0</v>
      </c>
      <c r="K40" s="71">
        <f t="shared" ca="1" si="75"/>
        <v>0</v>
      </c>
      <c r="L40" s="71">
        <f t="shared" ca="1" si="76"/>
        <v>0</v>
      </c>
      <c r="M40" s="71">
        <f t="shared" ca="1" si="77"/>
        <v>0</v>
      </c>
      <c r="N40" s="71">
        <f t="shared" ca="1" si="78"/>
        <v>0</v>
      </c>
      <c r="O40" s="71">
        <f t="shared" ca="1" si="79"/>
        <v>0</v>
      </c>
      <c r="P40" s="71">
        <f t="shared" ca="1" si="80"/>
        <v>0</v>
      </c>
      <c r="Q40" s="71">
        <f t="shared" ca="1" si="81"/>
        <v>0</v>
      </c>
      <c r="R40" s="71">
        <f t="shared" ca="1" si="82"/>
        <v>0</v>
      </c>
      <c r="S40" s="71">
        <f t="shared" ca="1" si="83"/>
        <v>0</v>
      </c>
      <c r="T40" s="72">
        <f t="shared" ca="1" si="26"/>
        <v>0</v>
      </c>
      <c r="U40" t="str">
        <f t="shared" si="84"/>
        <v>Musterhaft</v>
      </c>
      <c r="V40" t="s">
        <v>137</v>
      </c>
      <c r="X40" s="56" t="s">
        <v>193</v>
      </c>
      <c r="Y40" s="56" t="s">
        <v>194</v>
      </c>
      <c r="Z40" t="s">
        <v>195</v>
      </c>
      <c r="AA40" t="s">
        <v>196</v>
      </c>
      <c r="AB40" t="s">
        <v>197</v>
      </c>
      <c r="AC40" t="s">
        <v>198</v>
      </c>
      <c r="AD40" t="s">
        <v>199</v>
      </c>
      <c r="AE40" t="s">
        <v>200</v>
      </c>
      <c r="AF40" t="s">
        <v>201</v>
      </c>
      <c r="AG40" t="s">
        <v>202</v>
      </c>
      <c r="AH40" t="s">
        <v>203</v>
      </c>
      <c r="AI40" t="s">
        <v>204</v>
      </c>
      <c r="AJ40" t="s">
        <v>205</v>
      </c>
      <c r="AK40" t="s">
        <v>206</v>
      </c>
      <c r="AL40" t="s">
        <v>207</v>
      </c>
      <c r="AM40" t="s">
        <v>208</v>
      </c>
      <c r="AN40" t="s">
        <v>209</v>
      </c>
    </row>
    <row r="41" spans="1:40" ht="15.75" outlineLevel="1">
      <c r="A41" s="95" t="str">
        <f t="shared" ca="1" si="69"/>
        <v>Post Doctorate</v>
      </c>
      <c r="B41" s="78" t="s">
        <v>88</v>
      </c>
      <c r="C41" s="284">
        <f ca="1">INDIRECT($U41&amp;"!"&amp;W41)</f>
        <v>0</v>
      </c>
      <c r="D41" s="70">
        <f t="shared" ca="1" si="66"/>
        <v>0</v>
      </c>
      <c r="E41" s="71">
        <f t="shared" ca="1" si="67"/>
        <v>0</v>
      </c>
      <c r="F41" s="71">
        <f t="shared" ca="1" si="70"/>
        <v>0</v>
      </c>
      <c r="G41" s="71">
        <f t="shared" ca="1" si="71"/>
        <v>0</v>
      </c>
      <c r="H41" s="71">
        <f t="shared" ca="1" si="72"/>
        <v>0</v>
      </c>
      <c r="I41" s="71">
        <f t="shared" ca="1" si="73"/>
        <v>0</v>
      </c>
      <c r="J41" s="71">
        <f t="shared" ca="1" si="74"/>
        <v>0</v>
      </c>
      <c r="K41" s="71">
        <f t="shared" ca="1" si="75"/>
        <v>0</v>
      </c>
      <c r="L41" s="71">
        <f t="shared" ca="1" si="76"/>
        <v>0</v>
      </c>
      <c r="M41" s="71">
        <f t="shared" ca="1" si="77"/>
        <v>0</v>
      </c>
      <c r="N41" s="71">
        <f t="shared" ca="1" si="78"/>
        <v>0</v>
      </c>
      <c r="O41" s="71">
        <f t="shared" ca="1" si="79"/>
        <v>0</v>
      </c>
      <c r="P41" s="71">
        <f t="shared" ca="1" si="80"/>
        <v>0</v>
      </c>
      <c r="Q41" s="71">
        <f t="shared" ca="1" si="81"/>
        <v>0</v>
      </c>
      <c r="R41" s="71">
        <f t="shared" ca="1" si="82"/>
        <v>0</v>
      </c>
      <c r="S41" s="71">
        <f t="shared" ca="1" si="83"/>
        <v>0</v>
      </c>
      <c r="T41" s="72">
        <f t="shared" ca="1" si="26"/>
        <v>0</v>
      </c>
      <c r="U41" t="str">
        <f t="shared" si="84"/>
        <v>Musterhaft</v>
      </c>
      <c r="V41" t="s">
        <v>137</v>
      </c>
      <c r="W41" s="73" t="s">
        <v>210</v>
      </c>
      <c r="X41" s="56" t="s">
        <v>211</v>
      </c>
      <c r="Y41" s="56" t="s">
        <v>212</v>
      </c>
      <c r="Z41" t="s">
        <v>213</v>
      </c>
      <c r="AA41" t="s">
        <v>214</v>
      </c>
      <c r="AB41" t="s">
        <v>215</v>
      </c>
      <c r="AC41" t="s">
        <v>216</v>
      </c>
      <c r="AD41" t="s">
        <v>217</v>
      </c>
      <c r="AE41" t="s">
        <v>218</v>
      </c>
      <c r="AF41" t="s">
        <v>219</v>
      </c>
      <c r="AG41" t="s">
        <v>220</v>
      </c>
      <c r="AH41" t="s">
        <v>221</v>
      </c>
      <c r="AI41" t="s">
        <v>222</v>
      </c>
      <c r="AJ41" t="s">
        <v>223</v>
      </c>
      <c r="AK41" t="s">
        <v>224</v>
      </c>
      <c r="AL41" t="s">
        <v>225</v>
      </c>
      <c r="AM41" t="s">
        <v>226</v>
      </c>
      <c r="AN41" t="s">
        <v>227</v>
      </c>
    </row>
    <row r="42" spans="1:40" ht="15.75" outlineLevel="1">
      <c r="A42" s="95" t="str">
        <f t="shared" ca="1" si="69"/>
        <v>Post Doctorate</v>
      </c>
      <c r="B42" s="79" t="s">
        <v>228</v>
      </c>
      <c r="C42" s="285"/>
      <c r="D42" s="70">
        <f t="shared" ca="1" si="66"/>
        <v>0</v>
      </c>
      <c r="E42" s="71">
        <f t="shared" ca="1" si="67"/>
        <v>0</v>
      </c>
      <c r="F42" s="71">
        <f t="shared" ca="1" si="70"/>
        <v>0</v>
      </c>
      <c r="G42" s="71">
        <f t="shared" ca="1" si="71"/>
        <v>0</v>
      </c>
      <c r="H42" s="71">
        <f t="shared" ca="1" si="72"/>
        <v>0</v>
      </c>
      <c r="I42" s="71">
        <f t="shared" ca="1" si="73"/>
        <v>0</v>
      </c>
      <c r="J42" s="71">
        <f t="shared" ca="1" si="74"/>
        <v>0</v>
      </c>
      <c r="K42" s="71">
        <f t="shared" ca="1" si="75"/>
        <v>0</v>
      </c>
      <c r="L42" s="71">
        <f t="shared" ca="1" si="76"/>
        <v>0</v>
      </c>
      <c r="M42" s="71">
        <f t="shared" ca="1" si="77"/>
        <v>0</v>
      </c>
      <c r="N42" s="71">
        <f t="shared" ca="1" si="78"/>
        <v>0</v>
      </c>
      <c r="O42" s="71">
        <f t="shared" ca="1" si="79"/>
        <v>0</v>
      </c>
      <c r="P42" s="71">
        <f t="shared" ca="1" si="80"/>
        <v>0</v>
      </c>
      <c r="Q42" s="71">
        <f t="shared" ca="1" si="81"/>
        <v>0</v>
      </c>
      <c r="R42" s="71">
        <f t="shared" ca="1" si="82"/>
        <v>0</v>
      </c>
      <c r="S42" s="71">
        <f t="shared" ca="1" si="83"/>
        <v>0</v>
      </c>
      <c r="T42" s="72">
        <f t="shared" ca="1" si="26"/>
        <v>0</v>
      </c>
      <c r="U42" t="str">
        <f t="shared" si="84"/>
        <v>Musterhaft</v>
      </c>
      <c r="V42" t="s">
        <v>137</v>
      </c>
      <c r="X42" s="56" t="s">
        <v>229</v>
      </c>
      <c r="Y42" s="56" t="s">
        <v>230</v>
      </c>
      <c r="Z42" t="s">
        <v>231</v>
      </c>
      <c r="AA42" t="s">
        <v>232</v>
      </c>
      <c r="AB42" t="s">
        <v>233</v>
      </c>
      <c r="AC42" t="s">
        <v>234</v>
      </c>
      <c r="AD42" t="s">
        <v>235</v>
      </c>
      <c r="AE42" t="s">
        <v>236</v>
      </c>
      <c r="AF42" t="s">
        <v>237</v>
      </c>
      <c r="AG42" t="s">
        <v>238</v>
      </c>
      <c r="AH42" t="s">
        <v>239</v>
      </c>
      <c r="AI42" t="s">
        <v>240</v>
      </c>
      <c r="AJ42" t="s">
        <v>241</v>
      </c>
      <c r="AK42" t="s">
        <v>242</v>
      </c>
      <c r="AL42" t="s">
        <v>243</v>
      </c>
      <c r="AM42" t="s">
        <v>244</v>
      </c>
      <c r="AN42" t="s">
        <v>245</v>
      </c>
    </row>
    <row r="43" spans="1:40" ht="15.75" outlineLevel="1">
      <c r="A43" s="95" t="str">
        <f t="shared" ca="1" si="69"/>
        <v>Post Doctorate</v>
      </c>
      <c r="B43" s="80" t="s">
        <v>89</v>
      </c>
      <c r="C43" s="284">
        <f ca="1">INDIRECT($U43&amp;"!"&amp;W43)</f>
        <v>0</v>
      </c>
      <c r="D43" s="70">
        <f t="shared" ca="1" si="66"/>
        <v>0</v>
      </c>
      <c r="E43" s="71">
        <f t="shared" ca="1" si="67"/>
        <v>0</v>
      </c>
      <c r="F43" s="71">
        <f t="shared" ca="1" si="70"/>
        <v>0</v>
      </c>
      <c r="G43" s="71">
        <f t="shared" ca="1" si="71"/>
        <v>0</v>
      </c>
      <c r="H43" s="71">
        <f t="shared" ca="1" si="72"/>
        <v>0</v>
      </c>
      <c r="I43" s="71">
        <f t="shared" ca="1" si="73"/>
        <v>0</v>
      </c>
      <c r="J43" s="71">
        <f t="shared" ca="1" si="74"/>
        <v>0</v>
      </c>
      <c r="K43" s="71">
        <f t="shared" ca="1" si="75"/>
        <v>0</v>
      </c>
      <c r="L43" s="71">
        <f t="shared" ca="1" si="76"/>
        <v>0</v>
      </c>
      <c r="M43" s="71">
        <f t="shared" ca="1" si="77"/>
        <v>0</v>
      </c>
      <c r="N43" s="71">
        <f t="shared" ca="1" si="78"/>
        <v>0</v>
      </c>
      <c r="O43" s="71">
        <f t="shared" ca="1" si="79"/>
        <v>0</v>
      </c>
      <c r="P43" s="71">
        <f t="shared" ca="1" si="80"/>
        <v>0</v>
      </c>
      <c r="Q43" s="71">
        <f t="shared" ca="1" si="81"/>
        <v>0</v>
      </c>
      <c r="R43" s="71">
        <f t="shared" ca="1" si="82"/>
        <v>0</v>
      </c>
      <c r="S43" s="71">
        <f t="shared" ca="1" si="83"/>
        <v>0</v>
      </c>
      <c r="T43" s="72">
        <f t="shared" ca="1" si="26"/>
        <v>0</v>
      </c>
      <c r="U43" t="str">
        <f t="shared" si="84"/>
        <v>Musterhaft</v>
      </c>
      <c r="V43" t="s">
        <v>137</v>
      </c>
      <c r="W43" s="73" t="s">
        <v>246</v>
      </c>
      <c r="X43" s="56" t="s">
        <v>247</v>
      </c>
      <c r="Y43" s="56" t="s">
        <v>248</v>
      </c>
      <c r="Z43" t="s">
        <v>249</v>
      </c>
      <c r="AA43" t="s">
        <v>250</v>
      </c>
      <c r="AB43" t="s">
        <v>251</v>
      </c>
      <c r="AC43" t="s">
        <v>252</v>
      </c>
      <c r="AD43" t="s">
        <v>253</v>
      </c>
      <c r="AE43" t="s">
        <v>254</v>
      </c>
      <c r="AF43" t="s">
        <v>255</v>
      </c>
      <c r="AG43" t="s">
        <v>256</v>
      </c>
      <c r="AH43" t="s">
        <v>257</v>
      </c>
      <c r="AI43" t="s">
        <v>258</v>
      </c>
      <c r="AJ43" t="s">
        <v>259</v>
      </c>
      <c r="AK43" t="s">
        <v>260</v>
      </c>
      <c r="AL43" t="s">
        <v>261</v>
      </c>
      <c r="AM43" t="s">
        <v>262</v>
      </c>
      <c r="AN43" t="s">
        <v>263</v>
      </c>
    </row>
    <row r="44" spans="1:40" ht="15.75" outlineLevel="1">
      <c r="A44" s="95" t="str">
        <f t="shared" ca="1" si="69"/>
        <v>Post Doctorate</v>
      </c>
      <c r="B44" s="80" t="s">
        <v>264</v>
      </c>
      <c r="C44" s="285"/>
      <c r="D44" s="70">
        <f t="shared" ca="1" si="66"/>
        <v>0</v>
      </c>
      <c r="E44" s="71">
        <f t="shared" ca="1" si="67"/>
        <v>0</v>
      </c>
      <c r="F44" s="71">
        <f t="shared" ca="1" si="70"/>
        <v>0</v>
      </c>
      <c r="G44" s="71">
        <f t="shared" ca="1" si="71"/>
        <v>0</v>
      </c>
      <c r="H44" s="71">
        <f t="shared" ca="1" si="72"/>
        <v>0</v>
      </c>
      <c r="I44" s="71">
        <f t="shared" ca="1" si="73"/>
        <v>0</v>
      </c>
      <c r="J44" s="71">
        <f t="shared" ca="1" si="74"/>
        <v>0</v>
      </c>
      <c r="K44" s="71">
        <f t="shared" ca="1" si="75"/>
        <v>0</v>
      </c>
      <c r="L44" s="71">
        <f t="shared" ca="1" si="76"/>
        <v>0</v>
      </c>
      <c r="M44" s="71">
        <f t="shared" ca="1" si="77"/>
        <v>0</v>
      </c>
      <c r="N44" s="71">
        <f t="shared" ca="1" si="78"/>
        <v>0</v>
      </c>
      <c r="O44" s="71">
        <f t="shared" ca="1" si="79"/>
        <v>0</v>
      </c>
      <c r="P44" s="71">
        <f t="shared" ca="1" si="80"/>
        <v>0</v>
      </c>
      <c r="Q44" s="71">
        <f t="shared" ca="1" si="81"/>
        <v>0</v>
      </c>
      <c r="R44" s="71">
        <f t="shared" ca="1" si="82"/>
        <v>0</v>
      </c>
      <c r="S44" s="71">
        <f t="shared" ca="1" si="83"/>
        <v>0</v>
      </c>
      <c r="T44" s="72">
        <f t="shared" ca="1" si="26"/>
        <v>0</v>
      </c>
      <c r="U44" t="str">
        <f t="shared" si="84"/>
        <v>Musterhaft</v>
      </c>
      <c r="V44" t="s">
        <v>137</v>
      </c>
      <c r="X44" s="56" t="s">
        <v>265</v>
      </c>
      <c r="Y44" s="56" t="s">
        <v>266</v>
      </c>
      <c r="Z44" t="s">
        <v>267</v>
      </c>
      <c r="AA44" t="s">
        <v>268</v>
      </c>
      <c r="AB44" t="s">
        <v>269</v>
      </c>
      <c r="AC44" t="s">
        <v>270</v>
      </c>
      <c r="AD44" t="s">
        <v>271</v>
      </c>
      <c r="AE44" t="s">
        <v>272</v>
      </c>
      <c r="AF44" t="s">
        <v>273</v>
      </c>
      <c r="AG44" t="s">
        <v>274</v>
      </c>
      <c r="AH44" t="s">
        <v>275</v>
      </c>
      <c r="AI44" t="s">
        <v>276</v>
      </c>
      <c r="AJ44" t="s">
        <v>277</v>
      </c>
      <c r="AK44" t="s">
        <v>278</v>
      </c>
      <c r="AL44" t="s">
        <v>279</v>
      </c>
      <c r="AM44" t="s">
        <v>280</v>
      </c>
      <c r="AN44" t="s">
        <v>281</v>
      </c>
    </row>
    <row r="45" spans="1:40" ht="15.75" outlineLevel="1">
      <c r="A45" s="95" t="str">
        <f ca="1">A42</f>
        <v>Post Doctorate</v>
      </c>
      <c r="B45" s="81" t="s">
        <v>90</v>
      </c>
      <c r="C45" s="82">
        <f ca="1">INDIRECT($U45&amp;"!"&amp;W45)</f>
        <v>0</v>
      </c>
      <c r="D45" s="70">
        <f t="shared" ca="1" si="66"/>
        <v>0</v>
      </c>
      <c r="E45" s="71">
        <f t="shared" ca="1" si="67"/>
        <v>0</v>
      </c>
      <c r="F45" s="71">
        <f t="shared" ca="1" si="70"/>
        <v>0</v>
      </c>
      <c r="G45" s="71">
        <f t="shared" ca="1" si="71"/>
        <v>0</v>
      </c>
      <c r="H45" s="71">
        <f t="shared" ca="1" si="72"/>
        <v>0</v>
      </c>
      <c r="I45" s="71">
        <f t="shared" ca="1" si="73"/>
        <v>0</v>
      </c>
      <c r="J45" s="71">
        <f t="shared" ca="1" si="74"/>
        <v>0</v>
      </c>
      <c r="K45" s="71">
        <f t="shared" ca="1" si="75"/>
        <v>0</v>
      </c>
      <c r="L45" s="71">
        <f t="shared" ca="1" si="76"/>
        <v>0</v>
      </c>
      <c r="M45" s="71">
        <f t="shared" ca="1" si="77"/>
        <v>0</v>
      </c>
      <c r="N45" s="71">
        <f t="shared" ca="1" si="78"/>
        <v>0</v>
      </c>
      <c r="O45" s="71">
        <f t="shared" ca="1" si="79"/>
        <v>0</v>
      </c>
      <c r="P45" s="71">
        <f t="shared" ca="1" si="80"/>
        <v>0</v>
      </c>
      <c r="Q45" s="71">
        <f t="shared" ca="1" si="81"/>
        <v>0</v>
      </c>
      <c r="R45" s="71">
        <f t="shared" ca="1" si="82"/>
        <v>0</v>
      </c>
      <c r="S45" s="71">
        <f t="shared" ca="1" si="83"/>
        <v>0</v>
      </c>
      <c r="T45" s="72">
        <f t="shared" ca="1" si="26"/>
        <v>0</v>
      </c>
      <c r="U45" t="str">
        <f t="shared" si="84"/>
        <v>Musterhaft</v>
      </c>
      <c r="V45" t="s">
        <v>137</v>
      </c>
      <c r="W45" s="73" t="s">
        <v>282</v>
      </c>
      <c r="X45" s="56" t="s">
        <v>283</v>
      </c>
      <c r="Y45" s="56" t="s">
        <v>284</v>
      </c>
      <c r="Z45" t="s">
        <v>285</v>
      </c>
      <c r="AA45" t="s">
        <v>286</v>
      </c>
      <c r="AB45" t="s">
        <v>287</v>
      </c>
      <c r="AC45" t="s">
        <v>288</v>
      </c>
      <c r="AD45" t="s">
        <v>289</v>
      </c>
      <c r="AE45" t="s">
        <v>290</v>
      </c>
      <c r="AF45" t="s">
        <v>291</v>
      </c>
      <c r="AG45" t="s">
        <v>292</v>
      </c>
      <c r="AH45" t="s">
        <v>293</v>
      </c>
      <c r="AI45" t="s">
        <v>294</v>
      </c>
      <c r="AJ45" t="s">
        <v>295</v>
      </c>
      <c r="AK45" t="s">
        <v>296</v>
      </c>
      <c r="AL45" t="s">
        <v>297</v>
      </c>
      <c r="AM45" t="s">
        <v>298</v>
      </c>
      <c r="AN45" t="s">
        <v>299</v>
      </c>
    </row>
    <row r="46" spans="1:40" s="83" customFormat="1" ht="15.75" outlineLevel="1">
      <c r="A46" s="84"/>
      <c r="B46" s="85" t="s">
        <v>300</v>
      </c>
      <c r="C46" s="86">
        <f t="shared" ref="C46:D46" ca="1" si="85">SUM(C37:C45)</f>
        <v>105885.48999999999</v>
      </c>
      <c r="D46" s="87">
        <f t="shared" ca="1" si="85"/>
        <v>61627.22</v>
      </c>
      <c r="E46" s="88">
        <f t="shared" ref="E46:T46" ca="1" si="86">SUM(E37:E45)</f>
        <v>134.66576597744356</v>
      </c>
      <c r="F46" s="88">
        <f t="shared" ca="1" si="86"/>
        <v>5.9308427318295731</v>
      </c>
      <c r="G46" s="88">
        <f t="shared" ca="1" si="86"/>
        <v>13.512394266917291</v>
      </c>
      <c r="H46" s="88">
        <f t="shared" ca="1" si="86"/>
        <v>20.578497023809518</v>
      </c>
      <c r="I46" s="88">
        <f t="shared" ca="1" si="86"/>
        <v>0</v>
      </c>
      <c r="J46" s="88">
        <f t="shared" ca="1" si="86"/>
        <v>0</v>
      </c>
      <c r="K46" s="88">
        <f t="shared" ca="1" si="86"/>
        <v>0</v>
      </c>
      <c r="L46" s="88">
        <f t="shared" ca="1" si="86"/>
        <v>0</v>
      </c>
      <c r="M46" s="88">
        <f t="shared" ca="1" si="86"/>
        <v>0</v>
      </c>
      <c r="N46" s="88">
        <f t="shared" ca="1" si="86"/>
        <v>0</v>
      </c>
      <c r="O46" s="88">
        <f t="shared" ca="1" si="86"/>
        <v>0</v>
      </c>
      <c r="P46" s="88">
        <f t="shared" ca="1" si="86"/>
        <v>0</v>
      </c>
      <c r="Q46" s="88">
        <f t="shared" ca="1" si="86"/>
        <v>0</v>
      </c>
      <c r="R46" s="88">
        <f t="shared" ca="1" si="86"/>
        <v>0</v>
      </c>
      <c r="S46" s="88">
        <f t="shared" ca="1" si="86"/>
        <v>0</v>
      </c>
      <c r="T46" s="88">
        <f t="shared" ca="1" si="86"/>
        <v>174.68749999999994</v>
      </c>
      <c r="X46" s="89"/>
      <c r="Y46" s="89"/>
    </row>
    <row r="47" spans="1:40" ht="15.75">
      <c r="A47" s="90" t="s">
        <v>304</v>
      </c>
      <c r="B47" s="91"/>
      <c r="C47" s="92"/>
      <c r="D47" s="91"/>
      <c r="E47" s="93"/>
      <c r="F47" s="93"/>
      <c r="G47" s="93"/>
      <c r="H47" s="93"/>
      <c r="I47" s="93"/>
      <c r="J47" s="93"/>
      <c r="K47" s="93"/>
      <c r="L47" s="93"/>
      <c r="M47" s="93"/>
      <c r="N47" s="93"/>
      <c r="O47" s="93"/>
      <c r="P47" s="93"/>
      <c r="Q47" s="93"/>
      <c r="R47" s="93"/>
      <c r="S47" s="93"/>
      <c r="T47" s="94"/>
    </row>
    <row r="48" spans="1:40" ht="15.75" outlineLevel="1">
      <c r="A48" s="68">
        <f ca="1">INDIRECT($U48&amp;"!"&amp;V48)</f>
        <v>0</v>
      </c>
      <c r="B48" s="69" t="s">
        <v>86</v>
      </c>
      <c r="C48" s="284">
        <f ca="1">INDIRECT($U48&amp;"!"&amp;W48)</f>
        <v>0</v>
      </c>
      <c r="D48" s="70">
        <f t="shared" ref="D48:D56" ca="1" si="87">INDIRECT($U48&amp;"!"&amp;X48)</f>
        <v>0</v>
      </c>
      <c r="E48" s="71">
        <f t="shared" ref="E48:E56" ca="1" si="88">INDIRECT($U48&amp;"!"&amp;Z48)</f>
        <v>0</v>
      </c>
      <c r="F48" s="71">
        <f t="shared" ref="F48:S48" ca="1" si="89">INDIRECT($U48&amp;"!"&amp;AA48)</f>
        <v>0</v>
      </c>
      <c r="G48" s="71">
        <f t="shared" ca="1" si="89"/>
        <v>0</v>
      </c>
      <c r="H48" s="71">
        <f t="shared" ca="1" si="89"/>
        <v>0</v>
      </c>
      <c r="I48" s="71">
        <f t="shared" ca="1" si="89"/>
        <v>0</v>
      </c>
      <c r="J48" s="71">
        <f t="shared" ca="1" si="89"/>
        <v>0</v>
      </c>
      <c r="K48" s="71">
        <f t="shared" ca="1" si="89"/>
        <v>0</v>
      </c>
      <c r="L48" s="71">
        <f t="shared" ca="1" si="89"/>
        <v>0</v>
      </c>
      <c r="M48" s="71">
        <f t="shared" ca="1" si="89"/>
        <v>0</v>
      </c>
      <c r="N48" s="71">
        <f t="shared" ca="1" si="89"/>
        <v>0</v>
      </c>
      <c r="O48" s="71">
        <f t="shared" ca="1" si="89"/>
        <v>0</v>
      </c>
      <c r="P48" s="71">
        <f t="shared" ca="1" si="89"/>
        <v>0</v>
      </c>
      <c r="Q48" s="71">
        <f t="shared" ca="1" si="89"/>
        <v>0</v>
      </c>
      <c r="R48" s="71">
        <f t="shared" ca="1" si="89"/>
        <v>0</v>
      </c>
      <c r="S48" s="71">
        <f t="shared" ca="1" si="89"/>
        <v>0</v>
      </c>
      <c r="T48" s="72">
        <f t="shared" ca="1" si="26"/>
        <v>0</v>
      </c>
      <c r="U48" t="str">
        <f>A47</f>
        <v>Nachname_5</v>
      </c>
      <c r="V48" t="s">
        <v>137</v>
      </c>
      <c r="W48" s="73" t="s">
        <v>138</v>
      </c>
      <c r="X48" s="56" t="s">
        <v>139</v>
      </c>
      <c r="Y48" s="56" t="s">
        <v>140</v>
      </c>
      <c r="Z48" t="s">
        <v>141</v>
      </c>
      <c r="AA48" t="s">
        <v>142</v>
      </c>
      <c r="AB48" t="s">
        <v>143</v>
      </c>
      <c r="AC48" t="s">
        <v>144</v>
      </c>
      <c r="AD48" t="s">
        <v>145</v>
      </c>
      <c r="AE48" t="s">
        <v>146</v>
      </c>
      <c r="AF48" t="s">
        <v>147</v>
      </c>
      <c r="AG48" t="s">
        <v>148</v>
      </c>
      <c r="AH48" t="s">
        <v>149</v>
      </c>
      <c r="AI48" t="s">
        <v>150</v>
      </c>
      <c r="AJ48" t="s">
        <v>151</v>
      </c>
      <c r="AK48" t="s">
        <v>152</v>
      </c>
      <c r="AL48" t="s">
        <v>153</v>
      </c>
      <c r="AM48" t="s">
        <v>154</v>
      </c>
      <c r="AN48" t="s">
        <v>155</v>
      </c>
    </row>
    <row r="49" spans="1:40" ht="15.75" outlineLevel="1">
      <c r="A49" s="95">
        <f t="shared" ref="A49:A55" ca="1" si="90">A48</f>
        <v>0</v>
      </c>
      <c r="B49" s="74" t="s">
        <v>156</v>
      </c>
      <c r="C49" s="285"/>
      <c r="D49" s="70">
        <f t="shared" ca="1" si="87"/>
        <v>0</v>
      </c>
      <c r="E49" s="71">
        <f t="shared" ca="1" si="88"/>
        <v>0</v>
      </c>
      <c r="F49" s="71">
        <f t="shared" ref="F49:F56" ca="1" si="91">INDIRECT($U49&amp;"!"&amp;AA49)</f>
        <v>0</v>
      </c>
      <c r="G49" s="71">
        <f t="shared" ref="G49:G56" ca="1" si="92">INDIRECT($U49&amp;"!"&amp;AB49)</f>
        <v>0</v>
      </c>
      <c r="H49" s="71">
        <f t="shared" ref="H49:H56" ca="1" si="93">INDIRECT($U49&amp;"!"&amp;AC49)</f>
        <v>0</v>
      </c>
      <c r="I49" s="71">
        <f t="shared" ref="I49:I56" ca="1" si="94">INDIRECT($U49&amp;"!"&amp;AD49)</f>
        <v>0</v>
      </c>
      <c r="J49" s="71">
        <f t="shared" ref="J49:J56" ca="1" si="95">INDIRECT($U49&amp;"!"&amp;AE49)</f>
        <v>0</v>
      </c>
      <c r="K49" s="71">
        <f t="shared" ref="K49:K56" ca="1" si="96">INDIRECT($U49&amp;"!"&amp;AF49)</f>
        <v>0</v>
      </c>
      <c r="L49" s="71">
        <f t="shared" ref="L49:L56" ca="1" si="97">INDIRECT($U49&amp;"!"&amp;AG49)</f>
        <v>0</v>
      </c>
      <c r="M49" s="71">
        <f t="shared" ref="M49:M56" ca="1" si="98">INDIRECT($U49&amp;"!"&amp;AH49)</f>
        <v>0</v>
      </c>
      <c r="N49" s="71">
        <f t="shared" ref="N49:N56" ca="1" si="99">INDIRECT($U49&amp;"!"&amp;AI49)</f>
        <v>0</v>
      </c>
      <c r="O49" s="71">
        <f t="shared" ref="O49:O56" ca="1" si="100">INDIRECT($U49&amp;"!"&amp;AJ49)</f>
        <v>0</v>
      </c>
      <c r="P49" s="71">
        <f t="shared" ref="P49:P56" ca="1" si="101">INDIRECT($U49&amp;"!"&amp;AK49)</f>
        <v>0</v>
      </c>
      <c r="Q49" s="71">
        <f t="shared" ref="Q49:Q56" ca="1" si="102">INDIRECT($U49&amp;"!"&amp;AL49)</f>
        <v>0</v>
      </c>
      <c r="R49" s="71">
        <f t="shared" ref="R49:R56" ca="1" si="103">INDIRECT($U49&amp;"!"&amp;AM49)</f>
        <v>0</v>
      </c>
      <c r="S49" s="71">
        <f t="shared" ref="S49:S56" ca="1" si="104">INDIRECT($U49&amp;"!"&amp;AN49)</f>
        <v>0</v>
      </c>
      <c r="T49" s="72">
        <f t="shared" ca="1" si="26"/>
        <v>0</v>
      </c>
      <c r="U49" t="str">
        <f t="shared" ref="U49:U56" si="105">U48</f>
        <v>Nachname_5</v>
      </c>
      <c r="V49" t="s">
        <v>137</v>
      </c>
      <c r="X49" s="56" t="s">
        <v>157</v>
      </c>
      <c r="Y49" s="56" t="s">
        <v>158</v>
      </c>
      <c r="Z49" t="s">
        <v>159</v>
      </c>
      <c r="AA49" t="s">
        <v>160</v>
      </c>
      <c r="AB49" t="s">
        <v>161</v>
      </c>
      <c r="AC49" t="s">
        <v>162</v>
      </c>
      <c r="AD49" t="s">
        <v>163</v>
      </c>
      <c r="AE49" t="s">
        <v>164</v>
      </c>
      <c r="AF49" t="s">
        <v>165</v>
      </c>
      <c r="AG49" t="s">
        <v>166</v>
      </c>
      <c r="AH49" t="s">
        <v>167</v>
      </c>
      <c r="AI49" t="s">
        <v>168</v>
      </c>
      <c r="AJ49" t="s">
        <v>169</v>
      </c>
      <c r="AK49" t="s">
        <v>170</v>
      </c>
      <c r="AL49" t="s">
        <v>171</v>
      </c>
      <c r="AM49" t="s">
        <v>172</v>
      </c>
      <c r="AN49" t="s">
        <v>173</v>
      </c>
    </row>
    <row r="50" spans="1:40" ht="15.75" outlineLevel="1">
      <c r="A50" s="95">
        <f t="shared" ca="1" si="90"/>
        <v>0</v>
      </c>
      <c r="B50" s="76" t="s">
        <v>87</v>
      </c>
      <c r="C50" s="284">
        <f ca="1">INDIRECT($U50&amp;"!"&amp;W50)</f>
        <v>0</v>
      </c>
      <c r="D50" s="70">
        <f t="shared" ca="1" si="87"/>
        <v>0</v>
      </c>
      <c r="E50" s="71">
        <f t="shared" ca="1" si="88"/>
        <v>0</v>
      </c>
      <c r="F50" s="71">
        <f t="shared" ca="1" si="91"/>
        <v>0</v>
      </c>
      <c r="G50" s="71">
        <f t="shared" ca="1" si="92"/>
        <v>0</v>
      </c>
      <c r="H50" s="71">
        <f t="shared" ca="1" si="93"/>
        <v>0</v>
      </c>
      <c r="I50" s="71">
        <f t="shared" ca="1" si="94"/>
        <v>0</v>
      </c>
      <c r="J50" s="71">
        <f t="shared" ca="1" si="95"/>
        <v>0</v>
      </c>
      <c r="K50" s="71">
        <f t="shared" ca="1" si="96"/>
        <v>0</v>
      </c>
      <c r="L50" s="71">
        <f t="shared" ca="1" si="97"/>
        <v>0</v>
      </c>
      <c r="M50" s="71">
        <f t="shared" ca="1" si="98"/>
        <v>0</v>
      </c>
      <c r="N50" s="71">
        <f t="shared" ca="1" si="99"/>
        <v>0</v>
      </c>
      <c r="O50" s="71">
        <f t="shared" ca="1" si="100"/>
        <v>0</v>
      </c>
      <c r="P50" s="71">
        <f t="shared" ca="1" si="101"/>
        <v>0</v>
      </c>
      <c r="Q50" s="71">
        <f t="shared" ca="1" si="102"/>
        <v>0</v>
      </c>
      <c r="R50" s="71">
        <f t="shared" ca="1" si="103"/>
        <v>0</v>
      </c>
      <c r="S50" s="71">
        <f t="shared" ca="1" si="104"/>
        <v>0</v>
      </c>
      <c r="T50" s="72">
        <f t="shared" ca="1" si="26"/>
        <v>0</v>
      </c>
      <c r="U50" t="str">
        <f t="shared" si="105"/>
        <v>Nachname_5</v>
      </c>
      <c r="V50" t="s">
        <v>137</v>
      </c>
      <c r="W50" s="73" t="s">
        <v>174</v>
      </c>
      <c r="X50" s="56" t="s">
        <v>175</v>
      </c>
      <c r="Y50" s="56" t="s">
        <v>176</v>
      </c>
      <c r="Z50" t="s">
        <v>177</v>
      </c>
      <c r="AA50" t="s">
        <v>178</v>
      </c>
      <c r="AB50" t="s">
        <v>179</v>
      </c>
      <c r="AC50" t="s">
        <v>180</v>
      </c>
      <c r="AD50" t="s">
        <v>181</v>
      </c>
      <c r="AE50" t="s">
        <v>182</v>
      </c>
      <c r="AF50" t="s">
        <v>183</v>
      </c>
      <c r="AG50" t="s">
        <v>184</v>
      </c>
      <c r="AH50" t="s">
        <v>185</v>
      </c>
      <c r="AI50" t="s">
        <v>186</v>
      </c>
      <c r="AJ50" t="s">
        <v>187</v>
      </c>
      <c r="AK50" t="s">
        <v>188</v>
      </c>
      <c r="AL50" t="s">
        <v>189</v>
      </c>
      <c r="AM50" t="s">
        <v>190</v>
      </c>
      <c r="AN50" t="s">
        <v>191</v>
      </c>
    </row>
    <row r="51" spans="1:40" ht="15.75" outlineLevel="1">
      <c r="A51" s="95">
        <f t="shared" ca="1" si="90"/>
        <v>0</v>
      </c>
      <c r="B51" s="77" t="s">
        <v>192</v>
      </c>
      <c r="C51" s="285"/>
      <c r="D51" s="70">
        <f t="shared" ca="1" si="87"/>
        <v>0</v>
      </c>
      <c r="E51" s="71">
        <f t="shared" ca="1" si="88"/>
        <v>0</v>
      </c>
      <c r="F51" s="71">
        <f t="shared" ca="1" si="91"/>
        <v>0</v>
      </c>
      <c r="G51" s="71">
        <f t="shared" ca="1" si="92"/>
        <v>0</v>
      </c>
      <c r="H51" s="71">
        <f t="shared" ca="1" si="93"/>
        <v>0</v>
      </c>
      <c r="I51" s="71">
        <f t="shared" ca="1" si="94"/>
        <v>0</v>
      </c>
      <c r="J51" s="71">
        <f t="shared" ca="1" si="95"/>
        <v>0</v>
      </c>
      <c r="K51" s="71">
        <f t="shared" ca="1" si="96"/>
        <v>0</v>
      </c>
      <c r="L51" s="71">
        <f t="shared" ca="1" si="97"/>
        <v>0</v>
      </c>
      <c r="M51" s="71">
        <f t="shared" ca="1" si="98"/>
        <v>0</v>
      </c>
      <c r="N51" s="71">
        <f t="shared" ca="1" si="99"/>
        <v>0</v>
      </c>
      <c r="O51" s="71">
        <f t="shared" ca="1" si="100"/>
        <v>0</v>
      </c>
      <c r="P51" s="71">
        <f t="shared" ca="1" si="101"/>
        <v>0</v>
      </c>
      <c r="Q51" s="71">
        <f t="shared" ca="1" si="102"/>
        <v>0</v>
      </c>
      <c r="R51" s="71">
        <f t="shared" ca="1" si="103"/>
        <v>0</v>
      </c>
      <c r="S51" s="71">
        <f t="shared" ca="1" si="104"/>
        <v>0</v>
      </c>
      <c r="T51" s="72">
        <f t="shared" ca="1" si="26"/>
        <v>0</v>
      </c>
      <c r="U51" t="str">
        <f t="shared" si="105"/>
        <v>Nachname_5</v>
      </c>
      <c r="V51" t="s">
        <v>137</v>
      </c>
      <c r="X51" s="56" t="s">
        <v>193</v>
      </c>
      <c r="Y51" s="56" t="s">
        <v>194</v>
      </c>
      <c r="Z51" t="s">
        <v>195</v>
      </c>
      <c r="AA51" t="s">
        <v>196</v>
      </c>
      <c r="AB51" t="s">
        <v>197</v>
      </c>
      <c r="AC51" t="s">
        <v>198</v>
      </c>
      <c r="AD51" t="s">
        <v>199</v>
      </c>
      <c r="AE51" t="s">
        <v>200</v>
      </c>
      <c r="AF51" t="s">
        <v>201</v>
      </c>
      <c r="AG51" t="s">
        <v>202</v>
      </c>
      <c r="AH51" t="s">
        <v>203</v>
      </c>
      <c r="AI51" t="s">
        <v>204</v>
      </c>
      <c r="AJ51" t="s">
        <v>205</v>
      </c>
      <c r="AK51" t="s">
        <v>206</v>
      </c>
      <c r="AL51" t="s">
        <v>207</v>
      </c>
      <c r="AM51" t="s">
        <v>208</v>
      </c>
      <c r="AN51" t="s">
        <v>209</v>
      </c>
    </row>
    <row r="52" spans="1:40" ht="15.75" outlineLevel="1">
      <c r="A52" s="95">
        <f t="shared" ca="1" si="90"/>
        <v>0</v>
      </c>
      <c r="B52" s="78" t="s">
        <v>88</v>
      </c>
      <c r="C52" s="284">
        <f ca="1">INDIRECT($U52&amp;"!"&amp;W52)</f>
        <v>0</v>
      </c>
      <c r="D52" s="70">
        <f t="shared" ca="1" si="87"/>
        <v>0</v>
      </c>
      <c r="E52" s="71">
        <f t="shared" ca="1" si="88"/>
        <v>0</v>
      </c>
      <c r="F52" s="71">
        <f t="shared" ca="1" si="91"/>
        <v>0</v>
      </c>
      <c r="G52" s="71">
        <f t="shared" ca="1" si="92"/>
        <v>0</v>
      </c>
      <c r="H52" s="71">
        <f t="shared" ca="1" si="93"/>
        <v>0</v>
      </c>
      <c r="I52" s="71">
        <f t="shared" ca="1" si="94"/>
        <v>0</v>
      </c>
      <c r="J52" s="71">
        <f t="shared" ca="1" si="95"/>
        <v>0</v>
      </c>
      <c r="K52" s="71">
        <f t="shared" ca="1" si="96"/>
        <v>0</v>
      </c>
      <c r="L52" s="71">
        <f t="shared" ca="1" si="97"/>
        <v>0</v>
      </c>
      <c r="M52" s="71">
        <f t="shared" ca="1" si="98"/>
        <v>0</v>
      </c>
      <c r="N52" s="71">
        <f t="shared" ca="1" si="99"/>
        <v>0</v>
      </c>
      <c r="O52" s="71">
        <f t="shared" ca="1" si="100"/>
        <v>0</v>
      </c>
      <c r="P52" s="71">
        <f t="shared" ca="1" si="101"/>
        <v>0</v>
      </c>
      <c r="Q52" s="71">
        <f t="shared" ca="1" si="102"/>
        <v>0</v>
      </c>
      <c r="R52" s="71">
        <f t="shared" ca="1" si="103"/>
        <v>0</v>
      </c>
      <c r="S52" s="71">
        <f t="shared" ca="1" si="104"/>
        <v>0</v>
      </c>
      <c r="T52" s="72">
        <f t="shared" ca="1" si="26"/>
        <v>0</v>
      </c>
      <c r="U52" t="str">
        <f t="shared" si="105"/>
        <v>Nachname_5</v>
      </c>
      <c r="V52" t="s">
        <v>137</v>
      </c>
      <c r="W52" s="73" t="s">
        <v>210</v>
      </c>
      <c r="X52" s="56" t="s">
        <v>211</v>
      </c>
      <c r="Y52" s="56" t="s">
        <v>212</v>
      </c>
      <c r="Z52" t="s">
        <v>213</v>
      </c>
      <c r="AA52" t="s">
        <v>214</v>
      </c>
      <c r="AB52" t="s">
        <v>215</v>
      </c>
      <c r="AC52" t="s">
        <v>216</v>
      </c>
      <c r="AD52" t="s">
        <v>217</v>
      </c>
      <c r="AE52" t="s">
        <v>218</v>
      </c>
      <c r="AF52" t="s">
        <v>219</v>
      </c>
      <c r="AG52" t="s">
        <v>220</v>
      </c>
      <c r="AH52" t="s">
        <v>221</v>
      </c>
      <c r="AI52" t="s">
        <v>222</v>
      </c>
      <c r="AJ52" t="s">
        <v>223</v>
      </c>
      <c r="AK52" t="s">
        <v>224</v>
      </c>
      <c r="AL52" t="s">
        <v>225</v>
      </c>
      <c r="AM52" t="s">
        <v>226</v>
      </c>
      <c r="AN52" t="s">
        <v>227</v>
      </c>
    </row>
    <row r="53" spans="1:40" ht="15.75" outlineLevel="1">
      <c r="A53" s="95">
        <f t="shared" ca="1" si="90"/>
        <v>0</v>
      </c>
      <c r="B53" s="79" t="s">
        <v>228</v>
      </c>
      <c r="C53" s="285"/>
      <c r="D53" s="70">
        <f t="shared" ca="1" si="87"/>
        <v>0</v>
      </c>
      <c r="E53" s="71">
        <f t="shared" ca="1" si="88"/>
        <v>0</v>
      </c>
      <c r="F53" s="71">
        <f t="shared" ca="1" si="91"/>
        <v>0</v>
      </c>
      <c r="G53" s="71">
        <f t="shared" ca="1" si="92"/>
        <v>0</v>
      </c>
      <c r="H53" s="71">
        <f t="shared" ca="1" si="93"/>
        <v>0</v>
      </c>
      <c r="I53" s="71">
        <f t="shared" ca="1" si="94"/>
        <v>0</v>
      </c>
      <c r="J53" s="71">
        <f t="shared" ca="1" si="95"/>
        <v>0</v>
      </c>
      <c r="K53" s="71">
        <f t="shared" ca="1" si="96"/>
        <v>0</v>
      </c>
      <c r="L53" s="71">
        <f t="shared" ca="1" si="97"/>
        <v>0</v>
      </c>
      <c r="M53" s="71">
        <f t="shared" ca="1" si="98"/>
        <v>0</v>
      </c>
      <c r="N53" s="71">
        <f t="shared" ca="1" si="99"/>
        <v>0</v>
      </c>
      <c r="O53" s="71">
        <f t="shared" ca="1" si="100"/>
        <v>0</v>
      </c>
      <c r="P53" s="71">
        <f t="shared" ca="1" si="101"/>
        <v>0</v>
      </c>
      <c r="Q53" s="71">
        <f t="shared" ca="1" si="102"/>
        <v>0</v>
      </c>
      <c r="R53" s="71">
        <f t="shared" ca="1" si="103"/>
        <v>0</v>
      </c>
      <c r="S53" s="71">
        <f t="shared" ca="1" si="104"/>
        <v>0</v>
      </c>
      <c r="T53" s="72">
        <f t="shared" ca="1" si="26"/>
        <v>0</v>
      </c>
      <c r="U53" t="str">
        <f t="shared" si="105"/>
        <v>Nachname_5</v>
      </c>
      <c r="V53" t="s">
        <v>137</v>
      </c>
      <c r="X53" s="56" t="s">
        <v>229</v>
      </c>
      <c r="Y53" s="56" t="s">
        <v>230</v>
      </c>
      <c r="Z53" t="s">
        <v>231</v>
      </c>
      <c r="AA53" t="s">
        <v>232</v>
      </c>
      <c r="AB53" t="s">
        <v>233</v>
      </c>
      <c r="AC53" t="s">
        <v>234</v>
      </c>
      <c r="AD53" t="s">
        <v>235</v>
      </c>
      <c r="AE53" t="s">
        <v>236</v>
      </c>
      <c r="AF53" t="s">
        <v>237</v>
      </c>
      <c r="AG53" t="s">
        <v>238</v>
      </c>
      <c r="AH53" t="s">
        <v>239</v>
      </c>
      <c r="AI53" t="s">
        <v>240</v>
      </c>
      <c r="AJ53" t="s">
        <v>241</v>
      </c>
      <c r="AK53" t="s">
        <v>242</v>
      </c>
      <c r="AL53" t="s">
        <v>243</v>
      </c>
      <c r="AM53" t="s">
        <v>244</v>
      </c>
      <c r="AN53" t="s">
        <v>245</v>
      </c>
    </row>
    <row r="54" spans="1:40" ht="15.75" outlineLevel="1">
      <c r="A54" s="95">
        <f t="shared" ca="1" si="90"/>
        <v>0</v>
      </c>
      <c r="B54" s="80" t="s">
        <v>89</v>
      </c>
      <c r="C54" s="284">
        <f ca="1">INDIRECT($U54&amp;"!"&amp;W54)</f>
        <v>0</v>
      </c>
      <c r="D54" s="70">
        <f t="shared" ca="1" si="87"/>
        <v>0</v>
      </c>
      <c r="E54" s="71">
        <f t="shared" ca="1" si="88"/>
        <v>0</v>
      </c>
      <c r="F54" s="71">
        <f t="shared" ca="1" si="91"/>
        <v>0</v>
      </c>
      <c r="G54" s="71">
        <f t="shared" ca="1" si="92"/>
        <v>0</v>
      </c>
      <c r="H54" s="71">
        <f t="shared" ca="1" si="93"/>
        <v>0</v>
      </c>
      <c r="I54" s="71">
        <f t="shared" ca="1" si="94"/>
        <v>0</v>
      </c>
      <c r="J54" s="71">
        <f t="shared" ca="1" si="95"/>
        <v>0</v>
      </c>
      <c r="K54" s="71">
        <f t="shared" ca="1" si="96"/>
        <v>0</v>
      </c>
      <c r="L54" s="71">
        <f t="shared" ca="1" si="97"/>
        <v>0</v>
      </c>
      <c r="M54" s="71">
        <f t="shared" ca="1" si="98"/>
        <v>0</v>
      </c>
      <c r="N54" s="71">
        <f t="shared" ca="1" si="99"/>
        <v>0</v>
      </c>
      <c r="O54" s="71">
        <f t="shared" ca="1" si="100"/>
        <v>0</v>
      </c>
      <c r="P54" s="71">
        <f t="shared" ca="1" si="101"/>
        <v>0</v>
      </c>
      <c r="Q54" s="71">
        <f t="shared" ca="1" si="102"/>
        <v>0</v>
      </c>
      <c r="R54" s="71">
        <f t="shared" ca="1" si="103"/>
        <v>0</v>
      </c>
      <c r="S54" s="71">
        <f t="shared" ca="1" si="104"/>
        <v>0</v>
      </c>
      <c r="T54" s="72">
        <f t="shared" ca="1" si="26"/>
        <v>0</v>
      </c>
      <c r="U54" t="str">
        <f t="shared" si="105"/>
        <v>Nachname_5</v>
      </c>
      <c r="V54" t="s">
        <v>137</v>
      </c>
      <c r="W54" s="73" t="s">
        <v>246</v>
      </c>
      <c r="X54" s="56" t="s">
        <v>247</v>
      </c>
      <c r="Y54" s="56" t="s">
        <v>248</v>
      </c>
      <c r="Z54" t="s">
        <v>249</v>
      </c>
      <c r="AA54" t="s">
        <v>250</v>
      </c>
      <c r="AB54" t="s">
        <v>251</v>
      </c>
      <c r="AC54" t="s">
        <v>252</v>
      </c>
      <c r="AD54" t="s">
        <v>253</v>
      </c>
      <c r="AE54" t="s">
        <v>254</v>
      </c>
      <c r="AF54" t="s">
        <v>255</v>
      </c>
      <c r="AG54" t="s">
        <v>256</v>
      </c>
      <c r="AH54" t="s">
        <v>257</v>
      </c>
      <c r="AI54" t="s">
        <v>258</v>
      </c>
      <c r="AJ54" t="s">
        <v>259</v>
      </c>
      <c r="AK54" t="s">
        <v>260</v>
      </c>
      <c r="AL54" t="s">
        <v>261</v>
      </c>
      <c r="AM54" t="s">
        <v>262</v>
      </c>
      <c r="AN54" t="s">
        <v>263</v>
      </c>
    </row>
    <row r="55" spans="1:40" ht="15.75" outlineLevel="1">
      <c r="A55" s="95">
        <f t="shared" ca="1" si="90"/>
        <v>0</v>
      </c>
      <c r="B55" s="80" t="s">
        <v>264</v>
      </c>
      <c r="C55" s="285"/>
      <c r="D55" s="70">
        <f t="shared" ca="1" si="87"/>
        <v>0</v>
      </c>
      <c r="E55" s="71">
        <f t="shared" ca="1" si="88"/>
        <v>0</v>
      </c>
      <c r="F55" s="71">
        <f t="shared" ca="1" si="91"/>
        <v>0</v>
      </c>
      <c r="G55" s="71">
        <f t="shared" ca="1" si="92"/>
        <v>0</v>
      </c>
      <c r="H55" s="71">
        <f t="shared" ca="1" si="93"/>
        <v>0</v>
      </c>
      <c r="I55" s="71">
        <f t="shared" ca="1" si="94"/>
        <v>0</v>
      </c>
      <c r="J55" s="71">
        <f t="shared" ca="1" si="95"/>
        <v>0</v>
      </c>
      <c r="K55" s="71">
        <f t="shared" ca="1" si="96"/>
        <v>0</v>
      </c>
      <c r="L55" s="71">
        <f t="shared" ca="1" si="97"/>
        <v>0</v>
      </c>
      <c r="M55" s="71">
        <f t="shared" ca="1" si="98"/>
        <v>0</v>
      </c>
      <c r="N55" s="71">
        <f t="shared" ca="1" si="99"/>
        <v>0</v>
      </c>
      <c r="O55" s="71">
        <f t="shared" ca="1" si="100"/>
        <v>0</v>
      </c>
      <c r="P55" s="71">
        <f t="shared" ca="1" si="101"/>
        <v>0</v>
      </c>
      <c r="Q55" s="71">
        <f t="shared" ca="1" si="102"/>
        <v>0</v>
      </c>
      <c r="R55" s="71">
        <f t="shared" ca="1" si="103"/>
        <v>0</v>
      </c>
      <c r="S55" s="71">
        <f t="shared" ca="1" si="104"/>
        <v>0</v>
      </c>
      <c r="T55" s="72">
        <f t="shared" ca="1" si="26"/>
        <v>0</v>
      </c>
      <c r="U55" t="str">
        <f t="shared" si="105"/>
        <v>Nachname_5</v>
      </c>
      <c r="V55" t="s">
        <v>137</v>
      </c>
      <c r="X55" s="56" t="s">
        <v>265</v>
      </c>
      <c r="Y55" s="56" t="s">
        <v>266</v>
      </c>
      <c r="Z55" t="s">
        <v>267</v>
      </c>
      <c r="AA55" t="s">
        <v>268</v>
      </c>
      <c r="AB55" t="s">
        <v>269</v>
      </c>
      <c r="AC55" t="s">
        <v>270</v>
      </c>
      <c r="AD55" t="s">
        <v>271</v>
      </c>
      <c r="AE55" t="s">
        <v>272</v>
      </c>
      <c r="AF55" t="s">
        <v>273</v>
      </c>
      <c r="AG55" t="s">
        <v>274</v>
      </c>
      <c r="AH55" t="s">
        <v>275</v>
      </c>
      <c r="AI55" t="s">
        <v>276</v>
      </c>
      <c r="AJ55" t="s">
        <v>277</v>
      </c>
      <c r="AK55" t="s">
        <v>278</v>
      </c>
      <c r="AL55" t="s">
        <v>279</v>
      </c>
      <c r="AM55" t="s">
        <v>280</v>
      </c>
      <c r="AN55" t="s">
        <v>281</v>
      </c>
    </row>
    <row r="56" spans="1:40" ht="15.75" outlineLevel="1">
      <c r="A56" s="95">
        <f ca="1">A53</f>
        <v>0</v>
      </c>
      <c r="B56" s="81" t="s">
        <v>90</v>
      </c>
      <c r="C56" s="82">
        <f ca="1">INDIRECT($U56&amp;"!"&amp;W56)</f>
        <v>0</v>
      </c>
      <c r="D56" s="70">
        <f t="shared" ca="1" si="87"/>
        <v>0</v>
      </c>
      <c r="E56" s="71">
        <f t="shared" ca="1" si="88"/>
        <v>0</v>
      </c>
      <c r="F56" s="71">
        <f t="shared" ca="1" si="91"/>
        <v>0</v>
      </c>
      <c r="G56" s="71">
        <f t="shared" ca="1" si="92"/>
        <v>0</v>
      </c>
      <c r="H56" s="71">
        <f t="shared" ca="1" si="93"/>
        <v>0</v>
      </c>
      <c r="I56" s="71">
        <f t="shared" ca="1" si="94"/>
        <v>0</v>
      </c>
      <c r="J56" s="71">
        <f t="shared" ca="1" si="95"/>
        <v>0</v>
      </c>
      <c r="K56" s="71">
        <f t="shared" ca="1" si="96"/>
        <v>0</v>
      </c>
      <c r="L56" s="71">
        <f t="shared" ca="1" si="97"/>
        <v>0</v>
      </c>
      <c r="M56" s="71">
        <f t="shared" ca="1" si="98"/>
        <v>0</v>
      </c>
      <c r="N56" s="71">
        <f t="shared" ca="1" si="99"/>
        <v>0</v>
      </c>
      <c r="O56" s="71">
        <f t="shared" ca="1" si="100"/>
        <v>0</v>
      </c>
      <c r="P56" s="71">
        <f t="shared" ca="1" si="101"/>
        <v>0</v>
      </c>
      <c r="Q56" s="71">
        <f t="shared" ca="1" si="102"/>
        <v>0</v>
      </c>
      <c r="R56" s="71">
        <f t="shared" ca="1" si="103"/>
        <v>0</v>
      </c>
      <c r="S56" s="71">
        <f t="shared" ca="1" si="104"/>
        <v>0</v>
      </c>
      <c r="T56" s="72">
        <f t="shared" ca="1" si="26"/>
        <v>0</v>
      </c>
      <c r="U56" t="str">
        <f t="shared" si="105"/>
        <v>Nachname_5</v>
      </c>
      <c r="V56" t="s">
        <v>137</v>
      </c>
      <c r="W56" s="73" t="s">
        <v>282</v>
      </c>
      <c r="X56" s="56" t="s">
        <v>283</v>
      </c>
      <c r="Y56" s="56" t="s">
        <v>284</v>
      </c>
      <c r="Z56" t="s">
        <v>285</v>
      </c>
      <c r="AA56" t="s">
        <v>286</v>
      </c>
      <c r="AB56" t="s">
        <v>287</v>
      </c>
      <c r="AC56" t="s">
        <v>288</v>
      </c>
      <c r="AD56" t="s">
        <v>289</v>
      </c>
      <c r="AE56" t="s">
        <v>290</v>
      </c>
      <c r="AF56" t="s">
        <v>291</v>
      </c>
      <c r="AG56" t="s">
        <v>292</v>
      </c>
      <c r="AH56" t="s">
        <v>293</v>
      </c>
      <c r="AI56" t="s">
        <v>294</v>
      </c>
      <c r="AJ56" t="s">
        <v>295</v>
      </c>
      <c r="AK56" t="s">
        <v>296</v>
      </c>
      <c r="AL56" t="s">
        <v>297</v>
      </c>
      <c r="AM56" t="s">
        <v>298</v>
      </c>
      <c r="AN56" t="s">
        <v>299</v>
      </c>
    </row>
    <row r="57" spans="1:40" s="83" customFormat="1" ht="15.75" outlineLevel="1">
      <c r="A57" s="84"/>
      <c r="B57" s="85" t="s">
        <v>300</v>
      </c>
      <c r="C57" s="86">
        <f t="shared" ref="C57:D57" ca="1" si="106">SUM(C48:C56)</f>
        <v>0</v>
      </c>
      <c r="D57" s="87">
        <f t="shared" ca="1" si="106"/>
        <v>0</v>
      </c>
      <c r="E57" s="88">
        <f t="shared" ref="E57:T57" ca="1" si="107">SUM(E48:E56)</f>
        <v>0</v>
      </c>
      <c r="F57" s="88">
        <f t="shared" ca="1" si="107"/>
        <v>0</v>
      </c>
      <c r="G57" s="88">
        <f t="shared" ca="1" si="107"/>
        <v>0</v>
      </c>
      <c r="H57" s="88">
        <f t="shared" ca="1" si="107"/>
        <v>0</v>
      </c>
      <c r="I57" s="88">
        <f t="shared" ca="1" si="107"/>
        <v>0</v>
      </c>
      <c r="J57" s="88">
        <f t="shared" ca="1" si="107"/>
        <v>0</v>
      </c>
      <c r="K57" s="88">
        <f t="shared" ca="1" si="107"/>
        <v>0</v>
      </c>
      <c r="L57" s="88">
        <f t="shared" ca="1" si="107"/>
        <v>0</v>
      </c>
      <c r="M57" s="88">
        <f t="shared" ca="1" si="107"/>
        <v>0</v>
      </c>
      <c r="N57" s="88">
        <f t="shared" ca="1" si="107"/>
        <v>0</v>
      </c>
      <c r="O57" s="88">
        <f t="shared" ca="1" si="107"/>
        <v>0</v>
      </c>
      <c r="P57" s="88">
        <f t="shared" ca="1" si="107"/>
        <v>0</v>
      </c>
      <c r="Q57" s="88">
        <f t="shared" ca="1" si="107"/>
        <v>0</v>
      </c>
      <c r="R57" s="88">
        <f t="shared" ca="1" si="107"/>
        <v>0</v>
      </c>
      <c r="S57" s="88">
        <f t="shared" ca="1" si="107"/>
        <v>0</v>
      </c>
      <c r="T57" s="88">
        <f t="shared" ca="1" si="107"/>
        <v>0</v>
      </c>
      <c r="X57" s="89"/>
      <c r="Y57" s="89"/>
    </row>
    <row r="58" spans="1:40" ht="15.75">
      <c r="A58" s="90" t="s">
        <v>305</v>
      </c>
      <c r="B58" s="91"/>
      <c r="C58" s="92"/>
      <c r="D58" s="91"/>
      <c r="E58" s="93"/>
      <c r="F58" s="93"/>
      <c r="G58" s="93"/>
      <c r="H58" s="93"/>
      <c r="I58" s="93"/>
      <c r="J58" s="93"/>
      <c r="K58" s="93"/>
      <c r="L58" s="93"/>
      <c r="M58" s="93"/>
      <c r="N58" s="93"/>
      <c r="O58" s="93"/>
      <c r="P58" s="93"/>
      <c r="Q58" s="93"/>
      <c r="R58" s="93"/>
      <c r="S58" s="93"/>
      <c r="T58" s="94"/>
    </row>
    <row r="59" spans="1:40" ht="15.75" hidden="1" outlineLevel="1">
      <c r="A59" s="68">
        <f ca="1">INDIRECT($U59&amp;"!"&amp;V59)</f>
        <v>0</v>
      </c>
      <c r="B59" s="69" t="s">
        <v>86</v>
      </c>
      <c r="C59" s="284">
        <f ca="1">INDIRECT($U59&amp;"!"&amp;W59)</f>
        <v>0</v>
      </c>
      <c r="D59" s="70">
        <f t="shared" ref="D59:D67" ca="1" si="108">INDIRECT($U59&amp;"!"&amp;X59)</f>
        <v>0</v>
      </c>
      <c r="E59" s="71">
        <f t="shared" ref="E59:E67" ca="1" si="109">INDIRECT($U59&amp;"!"&amp;Z59)</f>
        <v>0</v>
      </c>
      <c r="F59" s="71">
        <f t="shared" ref="F59:S59" ca="1" si="110">INDIRECT($U59&amp;"!"&amp;AA59)</f>
        <v>0</v>
      </c>
      <c r="G59" s="71">
        <f t="shared" ca="1" si="110"/>
        <v>0</v>
      </c>
      <c r="H59" s="71">
        <f t="shared" ca="1" si="110"/>
        <v>0</v>
      </c>
      <c r="I59" s="71">
        <f t="shared" ca="1" si="110"/>
        <v>0</v>
      </c>
      <c r="J59" s="71">
        <f t="shared" ca="1" si="110"/>
        <v>0</v>
      </c>
      <c r="K59" s="71">
        <f t="shared" ca="1" si="110"/>
        <v>0</v>
      </c>
      <c r="L59" s="71">
        <f t="shared" ca="1" si="110"/>
        <v>0</v>
      </c>
      <c r="M59" s="71">
        <f t="shared" ca="1" si="110"/>
        <v>0</v>
      </c>
      <c r="N59" s="71">
        <f t="shared" ca="1" si="110"/>
        <v>0</v>
      </c>
      <c r="O59" s="71">
        <f t="shared" ca="1" si="110"/>
        <v>0</v>
      </c>
      <c r="P59" s="71">
        <f t="shared" ca="1" si="110"/>
        <v>0</v>
      </c>
      <c r="Q59" s="71">
        <f t="shared" ca="1" si="110"/>
        <v>0</v>
      </c>
      <c r="R59" s="71">
        <f t="shared" ca="1" si="110"/>
        <v>0</v>
      </c>
      <c r="S59" s="71">
        <f t="shared" ca="1" si="110"/>
        <v>0</v>
      </c>
      <c r="T59" s="72">
        <f t="shared" ca="1" si="26"/>
        <v>0</v>
      </c>
      <c r="U59" t="str">
        <f>A58</f>
        <v>Nachname_6</v>
      </c>
      <c r="V59" t="s">
        <v>137</v>
      </c>
      <c r="W59" s="73" t="s">
        <v>138</v>
      </c>
      <c r="X59" s="56" t="s">
        <v>139</v>
      </c>
      <c r="Y59" s="56" t="s">
        <v>140</v>
      </c>
      <c r="Z59" t="s">
        <v>141</v>
      </c>
      <c r="AA59" t="s">
        <v>142</v>
      </c>
      <c r="AB59" t="s">
        <v>143</v>
      </c>
      <c r="AC59" t="s">
        <v>144</v>
      </c>
      <c r="AD59" t="s">
        <v>145</v>
      </c>
      <c r="AE59" t="s">
        <v>146</v>
      </c>
      <c r="AF59" t="s">
        <v>147</v>
      </c>
      <c r="AG59" t="s">
        <v>148</v>
      </c>
      <c r="AH59" t="s">
        <v>149</v>
      </c>
      <c r="AI59" t="s">
        <v>150</v>
      </c>
      <c r="AJ59" t="s">
        <v>151</v>
      </c>
      <c r="AK59" t="s">
        <v>152</v>
      </c>
      <c r="AL59" t="s">
        <v>153</v>
      </c>
      <c r="AM59" t="s">
        <v>154</v>
      </c>
      <c r="AN59" t="s">
        <v>155</v>
      </c>
    </row>
    <row r="60" spans="1:40" ht="15.75" hidden="1" outlineLevel="1">
      <c r="A60" s="95">
        <f t="shared" ref="A60:A66" ca="1" si="111">A59</f>
        <v>0</v>
      </c>
      <c r="B60" s="74" t="s">
        <v>156</v>
      </c>
      <c r="C60" s="285"/>
      <c r="D60" s="70">
        <f t="shared" ca="1" si="108"/>
        <v>0</v>
      </c>
      <c r="E60" s="71">
        <f t="shared" ca="1" si="109"/>
        <v>0</v>
      </c>
      <c r="F60" s="71">
        <f t="shared" ref="F60:F67" ca="1" si="112">INDIRECT($U60&amp;"!"&amp;AA60)</f>
        <v>0</v>
      </c>
      <c r="G60" s="71">
        <f t="shared" ref="G60:G67" ca="1" si="113">INDIRECT($U60&amp;"!"&amp;AB60)</f>
        <v>0</v>
      </c>
      <c r="H60" s="71">
        <f t="shared" ref="H60:H67" ca="1" si="114">INDIRECT($U60&amp;"!"&amp;AC60)</f>
        <v>0</v>
      </c>
      <c r="I60" s="71">
        <f t="shared" ref="I60:I67" ca="1" si="115">INDIRECT($U60&amp;"!"&amp;AD60)</f>
        <v>0</v>
      </c>
      <c r="J60" s="71">
        <f t="shared" ref="J60:J67" ca="1" si="116">INDIRECT($U60&amp;"!"&amp;AE60)</f>
        <v>0</v>
      </c>
      <c r="K60" s="71">
        <f t="shared" ref="K60:K67" ca="1" si="117">INDIRECT($U60&amp;"!"&amp;AF60)</f>
        <v>0</v>
      </c>
      <c r="L60" s="71">
        <f t="shared" ref="L60:L67" ca="1" si="118">INDIRECT($U60&amp;"!"&amp;AG60)</f>
        <v>0</v>
      </c>
      <c r="M60" s="71">
        <f t="shared" ref="M60:M67" ca="1" si="119">INDIRECT($U60&amp;"!"&amp;AH60)</f>
        <v>0</v>
      </c>
      <c r="N60" s="71">
        <f t="shared" ref="N60:N67" ca="1" si="120">INDIRECT($U60&amp;"!"&amp;AI60)</f>
        <v>0</v>
      </c>
      <c r="O60" s="71">
        <f t="shared" ref="O60:O67" ca="1" si="121">INDIRECT($U60&amp;"!"&amp;AJ60)</f>
        <v>0</v>
      </c>
      <c r="P60" s="71">
        <f t="shared" ref="P60:P67" ca="1" si="122">INDIRECT($U60&amp;"!"&amp;AK60)</f>
        <v>0</v>
      </c>
      <c r="Q60" s="71">
        <f t="shared" ref="Q60:Q67" ca="1" si="123">INDIRECT($U60&amp;"!"&amp;AL60)</f>
        <v>0</v>
      </c>
      <c r="R60" s="71">
        <f t="shared" ref="R60:R67" ca="1" si="124">INDIRECT($U60&amp;"!"&amp;AM60)</f>
        <v>0</v>
      </c>
      <c r="S60" s="71">
        <f t="shared" ref="S60:S67" ca="1" si="125">INDIRECT($U60&amp;"!"&amp;AN60)</f>
        <v>0</v>
      </c>
      <c r="T60" s="72">
        <f t="shared" ca="1" si="26"/>
        <v>0</v>
      </c>
      <c r="U60" t="str">
        <f t="shared" ref="U60:U67" si="126">U59</f>
        <v>Nachname_6</v>
      </c>
      <c r="V60" t="s">
        <v>137</v>
      </c>
      <c r="X60" s="56" t="s">
        <v>157</v>
      </c>
      <c r="Y60" s="56" t="s">
        <v>158</v>
      </c>
      <c r="Z60" t="s">
        <v>159</v>
      </c>
      <c r="AA60" t="s">
        <v>160</v>
      </c>
      <c r="AB60" t="s">
        <v>161</v>
      </c>
      <c r="AC60" t="s">
        <v>162</v>
      </c>
      <c r="AD60" t="s">
        <v>163</v>
      </c>
      <c r="AE60" t="s">
        <v>164</v>
      </c>
      <c r="AF60" t="s">
        <v>165</v>
      </c>
      <c r="AG60" t="s">
        <v>166</v>
      </c>
      <c r="AH60" t="s">
        <v>167</v>
      </c>
      <c r="AI60" t="s">
        <v>168</v>
      </c>
      <c r="AJ60" t="s">
        <v>169</v>
      </c>
      <c r="AK60" t="s">
        <v>170</v>
      </c>
      <c r="AL60" t="s">
        <v>171</v>
      </c>
      <c r="AM60" t="s">
        <v>172</v>
      </c>
      <c r="AN60" t="s">
        <v>173</v>
      </c>
    </row>
    <row r="61" spans="1:40" ht="15.75" hidden="1" outlineLevel="1">
      <c r="A61" s="95">
        <f t="shared" ca="1" si="111"/>
        <v>0</v>
      </c>
      <c r="B61" s="76" t="s">
        <v>87</v>
      </c>
      <c r="C61" s="284">
        <f ca="1">INDIRECT($U61&amp;"!"&amp;W61)</f>
        <v>0</v>
      </c>
      <c r="D61" s="70">
        <f t="shared" ca="1" si="108"/>
        <v>0</v>
      </c>
      <c r="E61" s="71">
        <f t="shared" ca="1" si="109"/>
        <v>0</v>
      </c>
      <c r="F61" s="71">
        <f t="shared" ca="1" si="112"/>
        <v>0</v>
      </c>
      <c r="G61" s="71">
        <f t="shared" ca="1" si="113"/>
        <v>0</v>
      </c>
      <c r="H61" s="71">
        <f t="shared" ca="1" si="114"/>
        <v>0</v>
      </c>
      <c r="I61" s="71">
        <f t="shared" ca="1" si="115"/>
        <v>0</v>
      </c>
      <c r="J61" s="71">
        <f t="shared" ca="1" si="116"/>
        <v>0</v>
      </c>
      <c r="K61" s="71">
        <f t="shared" ca="1" si="117"/>
        <v>0</v>
      </c>
      <c r="L61" s="71">
        <f t="shared" ca="1" si="118"/>
        <v>0</v>
      </c>
      <c r="M61" s="71">
        <f t="shared" ca="1" si="119"/>
        <v>0</v>
      </c>
      <c r="N61" s="71">
        <f t="shared" ca="1" si="120"/>
        <v>0</v>
      </c>
      <c r="O61" s="71">
        <f t="shared" ca="1" si="121"/>
        <v>0</v>
      </c>
      <c r="P61" s="71">
        <f t="shared" ca="1" si="122"/>
        <v>0</v>
      </c>
      <c r="Q61" s="71">
        <f t="shared" ca="1" si="123"/>
        <v>0</v>
      </c>
      <c r="R61" s="71">
        <f t="shared" ca="1" si="124"/>
        <v>0</v>
      </c>
      <c r="S61" s="71">
        <f t="shared" ca="1" si="125"/>
        <v>0</v>
      </c>
      <c r="T61" s="72">
        <f t="shared" ca="1" si="26"/>
        <v>0</v>
      </c>
      <c r="U61" t="str">
        <f t="shared" si="126"/>
        <v>Nachname_6</v>
      </c>
      <c r="V61" t="s">
        <v>137</v>
      </c>
      <c r="W61" s="73" t="s">
        <v>174</v>
      </c>
      <c r="X61" s="56" t="s">
        <v>175</v>
      </c>
      <c r="Y61" s="56" t="s">
        <v>176</v>
      </c>
      <c r="Z61" t="s">
        <v>177</v>
      </c>
      <c r="AA61" t="s">
        <v>178</v>
      </c>
      <c r="AB61" t="s">
        <v>179</v>
      </c>
      <c r="AC61" t="s">
        <v>180</v>
      </c>
      <c r="AD61" t="s">
        <v>181</v>
      </c>
      <c r="AE61" t="s">
        <v>182</v>
      </c>
      <c r="AF61" t="s">
        <v>183</v>
      </c>
      <c r="AG61" t="s">
        <v>184</v>
      </c>
      <c r="AH61" t="s">
        <v>185</v>
      </c>
      <c r="AI61" t="s">
        <v>186</v>
      </c>
      <c r="AJ61" t="s">
        <v>187</v>
      </c>
      <c r="AK61" t="s">
        <v>188</v>
      </c>
      <c r="AL61" t="s">
        <v>189</v>
      </c>
      <c r="AM61" t="s">
        <v>190</v>
      </c>
      <c r="AN61" t="s">
        <v>191</v>
      </c>
    </row>
    <row r="62" spans="1:40" ht="15.75" hidden="1" outlineLevel="1">
      <c r="A62" s="95">
        <f t="shared" ca="1" si="111"/>
        <v>0</v>
      </c>
      <c r="B62" s="77" t="s">
        <v>192</v>
      </c>
      <c r="C62" s="285"/>
      <c r="D62" s="70">
        <f t="shared" ca="1" si="108"/>
        <v>0</v>
      </c>
      <c r="E62" s="71">
        <f t="shared" ca="1" si="109"/>
        <v>0</v>
      </c>
      <c r="F62" s="71">
        <f t="shared" ca="1" si="112"/>
        <v>0</v>
      </c>
      <c r="G62" s="71">
        <f t="shared" ca="1" si="113"/>
        <v>0</v>
      </c>
      <c r="H62" s="71">
        <f t="shared" ca="1" si="114"/>
        <v>0</v>
      </c>
      <c r="I62" s="71">
        <f t="shared" ca="1" si="115"/>
        <v>0</v>
      </c>
      <c r="J62" s="71">
        <f t="shared" ca="1" si="116"/>
        <v>0</v>
      </c>
      <c r="K62" s="71">
        <f t="shared" ca="1" si="117"/>
        <v>0</v>
      </c>
      <c r="L62" s="71">
        <f t="shared" ca="1" si="118"/>
        <v>0</v>
      </c>
      <c r="M62" s="71">
        <f t="shared" ca="1" si="119"/>
        <v>0</v>
      </c>
      <c r="N62" s="71">
        <f t="shared" ca="1" si="120"/>
        <v>0</v>
      </c>
      <c r="O62" s="71">
        <f t="shared" ca="1" si="121"/>
        <v>0</v>
      </c>
      <c r="P62" s="71">
        <f t="shared" ca="1" si="122"/>
        <v>0</v>
      </c>
      <c r="Q62" s="71">
        <f t="shared" ca="1" si="123"/>
        <v>0</v>
      </c>
      <c r="R62" s="71">
        <f t="shared" ca="1" si="124"/>
        <v>0</v>
      </c>
      <c r="S62" s="71">
        <f t="shared" ca="1" si="125"/>
        <v>0</v>
      </c>
      <c r="T62" s="72">
        <f t="shared" ca="1" si="26"/>
        <v>0</v>
      </c>
      <c r="U62" t="str">
        <f t="shared" si="126"/>
        <v>Nachname_6</v>
      </c>
      <c r="V62" t="s">
        <v>137</v>
      </c>
      <c r="X62" s="56" t="s">
        <v>193</v>
      </c>
      <c r="Y62" s="56" t="s">
        <v>194</v>
      </c>
      <c r="Z62" t="s">
        <v>195</v>
      </c>
      <c r="AA62" t="s">
        <v>196</v>
      </c>
      <c r="AB62" t="s">
        <v>197</v>
      </c>
      <c r="AC62" t="s">
        <v>198</v>
      </c>
      <c r="AD62" t="s">
        <v>199</v>
      </c>
      <c r="AE62" t="s">
        <v>200</v>
      </c>
      <c r="AF62" t="s">
        <v>201</v>
      </c>
      <c r="AG62" t="s">
        <v>202</v>
      </c>
      <c r="AH62" t="s">
        <v>203</v>
      </c>
      <c r="AI62" t="s">
        <v>204</v>
      </c>
      <c r="AJ62" t="s">
        <v>205</v>
      </c>
      <c r="AK62" t="s">
        <v>206</v>
      </c>
      <c r="AL62" t="s">
        <v>207</v>
      </c>
      <c r="AM62" t="s">
        <v>208</v>
      </c>
      <c r="AN62" t="s">
        <v>209</v>
      </c>
    </row>
    <row r="63" spans="1:40" ht="15.75" hidden="1" outlineLevel="1">
      <c r="A63" s="95">
        <f t="shared" ca="1" si="111"/>
        <v>0</v>
      </c>
      <c r="B63" s="78" t="s">
        <v>88</v>
      </c>
      <c r="C63" s="284">
        <f ca="1">INDIRECT($U63&amp;"!"&amp;W63)</f>
        <v>0</v>
      </c>
      <c r="D63" s="70">
        <f t="shared" ca="1" si="108"/>
        <v>0</v>
      </c>
      <c r="E63" s="71">
        <f t="shared" ca="1" si="109"/>
        <v>0</v>
      </c>
      <c r="F63" s="71">
        <f t="shared" ca="1" si="112"/>
        <v>0</v>
      </c>
      <c r="G63" s="71">
        <f t="shared" ca="1" si="113"/>
        <v>0</v>
      </c>
      <c r="H63" s="71">
        <f t="shared" ca="1" si="114"/>
        <v>0</v>
      </c>
      <c r="I63" s="71">
        <f t="shared" ca="1" si="115"/>
        <v>0</v>
      </c>
      <c r="J63" s="71">
        <f t="shared" ca="1" si="116"/>
        <v>0</v>
      </c>
      <c r="K63" s="71">
        <f t="shared" ca="1" si="117"/>
        <v>0</v>
      </c>
      <c r="L63" s="71">
        <f t="shared" ca="1" si="118"/>
        <v>0</v>
      </c>
      <c r="M63" s="71">
        <f t="shared" ca="1" si="119"/>
        <v>0</v>
      </c>
      <c r="N63" s="71">
        <f t="shared" ca="1" si="120"/>
        <v>0</v>
      </c>
      <c r="O63" s="71">
        <f t="shared" ca="1" si="121"/>
        <v>0</v>
      </c>
      <c r="P63" s="71">
        <f t="shared" ca="1" si="122"/>
        <v>0</v>
      </c>
      <c r="Q63" s="71">
        <f t="shared" ca="1" si="123"/>
        <v>0</v>
      </c>
      <c r="R63" s="71">
        <f t="shared" ca="1" si="124"/>
        <v>0</v>
      </c>
      <c r="S63" s="71">
        <f t="shared" ca="1" si="125"/>
        <v>0</v>
      </c>
      <c r="T63" s="72">
        <f t="shared" ca="1" si="26"/>
        <v>0</v>
      </c>
      <c r="U63" t="str">
        <f t="shared" si="126"/>
        <v>Nachname_6</v>
      </c>
      <c r="V63" t="s">
        <v>137</v>
      </c>
      <c r="W63" s="73" t="s">
        <v>210</v>
      </c>
      <c r="X63" s="56" t="s">
        <v>211</v>
      </c>
      <c r="Y63" s="56" t="s">
        <v>212</v>
      </c>
      <c r="Z63" t="s">
        <v>213</v>
      </c>
      <c r="AA63" t="s">
        <v>214</v>
      </c>
      <c r="AB63" t="s">
        <v>215</v>
      </c>
      <c r="AC63" t="s">
        <v>216</v>
      </c>
      <c r="AD63" t="s">
        <v>217</v>
      </c>
      <c r="AE63" t="s">
        <v>218</v>
      </c>
      <c r="AF63" t="s">
        <v>219</v>
      </c>
      <c r="AG63" t="s">
        <v>220</v>
      </c>
      <c r="AH63" t="s">
        <v>221</v>
      </c>
      <c r="AI63" t="s">
        <v>222</v>
      </c>
      <c r="AJ63" t="s">
        <v>223</v>
      </c>
      <c r="AK63" t="s">
        <v>224</v>
      </c>
      <c r="AL63" t="s">
        <v>225</v>
      </c>
      <c r="AM63" t="s">
        <v>226</v>
      </c>
      <c r="AN63" t="s">
        <v>227</v>
      </c>
    </row>
    <row r="64" spans="1:40" ht="15.75" hidden="1" outlineLevel="1">
      <c r="A64" s="95">
        <f t="shared" ca="1" si="111"/>
        <v>0</v>
      </c>
      <c r="B64" s="79" t="s">
        <v>228</v>
      </c>
      <c r="C64" s="285"/>
      <c r="D64" s="70">
        <f t="shared" ca="1" si="108"/>
        <v>0</v>
      </c>
      <c r="E64" s="71">
        <f t="shared" ca="1" si="109"/>
        <v>0</v>
      </c>
      <c r="F64" s="71">
        <f t="shared" ca="1" si="112"/>
        <v>0</v>
      </c>
      <c r="G64" s="71">
        <f t="shared" ca="1" si="113"/>
        <v>0</v>
      </c>
      <c r="H64" s="71">
        <f t="shared" ca="1" si="114"/>
        <v>0</v>
      </c>
      <c r="I64" s="71">
        <f t="shared" ca="1" si="115"/>
        <v>0</v>
      </c>
      <c r="J64" s="71">
        <f t="shared" ca="1" si="116"/>
        <v>0</v>
      </c>
      <c r="K64" s="71">
        <f t="shared" ca="1" si="117"/>
        <v>0</v>
      </c>
      <c r="L64" s="71">
        <f t="shared" ca="1" si="118"/>
        <v>0</v>
      </c>
      <c r="M64" s="71">
        <f t="shared" ca="1" si="119"/>
        <v>0</v>
      </c>
      <c r="N64" s="71">
        <f t="shared" ca="1" si="120"/>
        <v>0</v>
      </c>
      <c r="O64" s="71">
        <f t="shared" ca="1" si="121"/>
        <v>0</v>
      </c>
      <c r="P64" s="71">
        <f t="shared" ca="1" si="122"/>
        <v>0</v>
      </c>
      <c r="Q64" s="71">
        <f t="shared" ca="1" si="123"/>
        <v>0</v>
      </c>
      <c r="R64" s="71">
        <f t="shared" ca="1" si="124"/>
        <v>0</v>
      </c>
      <c r="S64" s="71">
        <f t="shared" ca="1" si="125"/>
        <v>0</v>
      </c>
      <c r="T64" s="72">
        <f t="shared" ca="1" si="26"/>
        <v>0</v>
      </c>
      <c r="U64" t="str">
        <f t="shared" si="126"/>
        <v>Nachname_6</v>
      </c>
      <c r="V64" t="s">
        <v>137</v>
      </c>
      <c r="X64" s="56" t="s">
        <v>229</v>
      </c>
      <c r="Y64" s="56" t="s">
        <v>230</v>
      </c>
      <c r="Z64" t="s">
        <v>231</v>
      </c>
      <c r="AA64" t="s">
        <v>232</v>
      </c>
      <c r="AB64" t="s">
        <v>233</v>
      </c>
      <c r="AC64" t="s">
        <v>234</v>
      </c>
      <c r="AD64" t="s">
        <v>235</v>
      </c>
      <c r="AE64" t="s">
        <v>236</v>
      </c>
      <c r="AF64" t="s">
        <v>237</v>
      </c>
      <c r="AG64" t="s">
        <v>238</v>
      </c>
      <c r="AH64" t="s">
        <v>239</v>
      </c>
      <c r="AI64" t="s">
        <v>240</v>
      </c>
      <c r="AJ64" t="s">
        <v>241</v>
      </c>
      <c r="AK64" t="s">
        <v>242</v>
      </c>
      <c r="AL64" t="s">
        <v>243</v>
      </c>
      <c r="AM64" t="s">
        <v>244</v>
      </c>
      <c r="AN64" t="s">
        <v>245</v>
      </c>
    </row>
    <row r="65" spans="1:40" ht="15.75" hidden="1" outlineLevel="1">
      <c r="A65" s="95">
        <f t="shared" ca="1" si="111"/>
        <v>0</v>
      </c>
      <c r="B65" s="80" t="s">
        <v>89</v>
      </c>
      <c r="C65" s="284">
        <f ca="1">INDIRECT($U65&amp;"!"&amp;W65)</f>
        <v>0</v>
      </c>
      <c r="D65" s="70">
        <f t="shared" ca="1" si="108"/>
        <v>0</v>
      </c>
      <c r="E65" s="71">
        <f t="shared" ca="1" si="109"/>
        <v>0</v>
      </c>
      <c r="F65" s="71">
        <f t="shared" ca="1" si="112"/>
        <v>0</v>
      </c>
      <c r="G65" s="71">
        <f t="shared" ca="1" si="113"/>
        <v>0</v>
      </c>
      <c r="H65" s="71">
        <f t="shared" ca="1" si="114"/>
        <v>0</v>
      </c>
      <c r="I65" s="71">
        <f t="shared" ca="1" si="115"/>
        <v>0</v>
      </c>
      <c r="J65" s="71">
        <f t="shared" ca="1" si="116"/>
        <v>0</v>
      </c>
      <c r="K65" s="71">
        <f t="shared" ca="1" si="117"/>
        <v>0</v>
      </c>
      <c r="L65" s="71">
        <f t="shared" ca="1" si="118"/>
        <v>0</v>
      </c>
      <c r="M65" s="71">
        <f t="shared" ca="1" si="119"/>
        <v>0</v>
      </c>
      <c r="N65" s="71">
        <f t="shared" ca="1" si="120"/>
        <v>0</v>
      </c>
      <c r="O65" s="71">
        <f t="shared" ca="1" si="121"/>
        <v>0</v>
      </c>
      <c r="P65" s="71">
        <f t="shared" ca="1" si="122"/>
        <v>0</v>
      </c>
      <c r="Q65" s="71">
        <f t="shared" ca="1" si="123"/>
        <v>0</v>
      </c>
      <c r="R65" s="71">
        <f t="shared" ca="1" si="124"/>
        <v>0</v>
      </c>
      <c r="S65" s="71">
        <f t="shared" ca="1" si="125"/>
        <v>0</v>
      </c>
      <c r="T65" s="72">
        <f t="shared" ca="1" si="26"/>
        <v>0</v>
      </c>
      <c r="U65" t="str">
        <f t="shared" si="126"/>
        <v>Nachname_6</v>
      </c>
      <c r="V65" t="s">
        <v>137</v>
      </c>
      <c r="W65" s="73" t="s">
        <v>246</v>
      </c>
      <c r="X65" s="56" t="s">
        <v>247</v>
      </c>
      <c r="Y65" s="56" t="s">
        <v>248</v>
      </c>
      <c r="Z65" t="s">
        <v>249</v>
      </c>
      <c r="AA65" t="s">
        <v>250</v>
      </c>
      <c r="AB65" t="s">
        <v>251</v>
      </c>
      <c r="AC65" t="s">
        <v>252</v>
      </c>
      <c r="AD65" t="s">
        <v>253</v>
      </c>
      <c r="AE65" t="s">
        <v>254</v>
      </c>
      <c r="AF65" t="s">
        <v>255</v>
      </c>
      <c r="AG65" t="s">
        <v>256</v>
      </c>
      <c r="AH65" t="s">
        <v>257</v>
      </c>
      <c r="AI65" t="s">
        <v>258</v>
      </c>
      <c r="AJ65" t="s">
        <v>259</v>
      </c>
      <c r="AK65" t="s">
        <v>260</v>
      </c>
      <c r="AL65" t="s">
        <v>261</v>
      </c>
      <c r="AM65" t="s">
        <v>262</v>
      </c>
      <c r="AN65" t="s">
        <v>263</v>
      </c>
    </row>
    <row r="66" spans="1:40" ht="15.75" hidden="1" outlineLevel="1">
      <c r="A66" s="95">
        <f t="shared" ca="1" si="111"/>
        <v>0</v>
      </c>
      <c r="B66" s="80" t="s">
        <v>264</v>
      </c>
      <c r="C66" s="285"/>
      <c r="D66" s="70">
        <f t="shared" ca="1" si="108"/>
        <v>0</v>
      </c>
      <c r="E66" s="71">
        <f t="shared" ca="1" si="109"/>
        <v>0</v>
      </c>
      <c r="F66" s="71">
        <f t="shared" ca="1" si="112"/>
        <v>0</v>
      </c>
      <c r="G66" s="71">
        <f t="shared" ca="1" si="113"/>
        <v>0</v>
      </c>
      <c r="H66" s="71">
        <f t="shared" ca="1" si="114"/>
        <v>0</v>
      </c>
      <c r="I66" s="71">
        <f t="shared" ca="1" si="115"/>
        <v>0</v>
      </c>
      <c r="J66" s="71">
        <f t="shared" ca="1" si="116"/>
        <v>0</v>
      </c>
      <c r="K66" s="71">
        <f t="shared" ca="1" si="117"/>
        <v>0</v>
      </c>
      <c r="L66" s="71">
        <f t="shared" ca="1" si="118"/>
        <v>0</v>
      </c>
      <c r="M66" s="71">
        <f t="shared" ca="1" si="119"/>
        <v>0</v>
      </c>
      <c r="N66" s="71">
        <f t="shared" ca="1" si="120"/>
        <v>0</v>
      </c>
      <c r="O66" s="71">
        <f t="shared" ca="1" si="121"/>
        <v>0</v>
      </c>
      <c r="P66" s="71">
        <f t="shared" ca="1" si="122"/>
        <v>0</v>
      </c>
      <c r="Q66" s="71">
        <f t="shared" ca="1" si="123"/>
        <v>0</v>
      </c>
      <c r="R66" s="71">
        <f t="shared" ca="1" si="124"/>
        <v>0</v>
      </c>
      <c r="S66" s="71">
        <f t="shared" ca="1" si="125"/>
        <v>0</v>
      </c>
      <c r="T66" s="72">
        <f t="shared" ca="1" si="26"/>
        <v>0</v>
      </c>
      <c r="U66" t="str">
        <f t="shared" si="126"/>
        <v>Nachname_6</v>
      </c>
      <c r="V66" t="s">
        <v>137</v>
      </c>
      <c r="X66" s="56" t="s">
        <v>265</v>
      </c>
      <c r="Y66" s="56" t="s">
        <v>266</v>
      </c>
      <c r="Z66" t="s">
        <v>267</v>
      </c>
      <c r="AA66" t="s">
        <v>268</v>
      </c>
      <c r="AB66" t="s">
        <v>269</v>
      </c>
      <c r="AC66" t="s">
        <v>270</v>
      </c>
      <c r="AD66" t="s">
        <v>271</v>
      </c>
      <c r="AE66" t="s">
        <v>272</v>
      </c>
      <c r="AF66" t="s">
        <v>273</v>
      </c>
      <c r="AG66" t="s">
        <v>274</v>
      </c>
      <c r="AH66" t="s">
        <v>275</v>
      </c>
      <c r="AI66" t="s">
        <v>276</v>
      </c>
      <c r="AJ66" t="s">
        <v>277</v>
      </c>
      <c r="AK66" t="s">
        <v>278</v>
      </c>
      <c r="AL66" t="s">
        <v>279</v>
      </c>
      <c r="AM66" t="s">
        <v>280</v>
      </c>
      <c r="AN66" t="s">
        <v>281</v>
      </c>
    </row>
    <row r="67" spans="1:40" ht="15.75" hidden="1" outlineLevel="1">
      <c r="A67" s="95">
        <f ca="1">A64</f>
        <v>0</v>
      </c>
      <c r="B67" s="81" t="s">
        <v>90</v>
      </c>
      <c r="C67" s="82">
        <f ca="1">INDIRECT($U67&amp;"!"&amp;W67)</f>
        <v>0</v>
      </c>
      <c r="D67" s="70">
        <f t="shared" ca="1" si="108"/>
        <v>0</v>
      </c>
      <c r="E67" s="71">
        <f t="shared" ca="1" si="109"/>
        <v>0</v>
      </c>
      <c r="F67" s="71">
        <f t="shared" ca="1" si="112"/>
        <v>0</v>
      </c>
      <c r="G67" s="71">
        <f t="shared" ca="1" si="113"/>
        <v>0</v>
      </c>
      <c r="H67" s="71">
        <f t="shared" ca="1" si="114"/>
        <v>0</v>
      </c>
      <c r="I67" s="71">
        <f t="shared" ca="1" si="115"/>
        <v>0</v>
      </c>
      <c r="J67" s="71">
        <f t="shared" ca="1" si="116"/>
        <v>0</v>
      </c>
      <c r="K67" s="71">
        <f t="shared" ca="1" si="117"/>
        <v>0</v>
      </c>
      <c r="L67" s="71">
        <f t="shared" ca="1" si="118"/>
        <v>0</v>
      </c>
      <c r="M67" s="71">
        <f t="shared" ca="1" si="119"/>
        <v>0</v>
      </c>
      <c r="N67" s="71">
        <f t="shared" ca="1" si="120"/>
        <v>0</v>
      </c>
      <c r="O67" s="71">
        <f t="shared" ca="1" si="121"/>
        <v>0</v>
      </c>
      <c r="P67" s="71">
        <f t="shared" ca="1" si="122"/>
        <v>0</v>
      </c>
      <c r="Q67" s="71">
        <f t="shared" ca="1" si="123"/>
        <v>0</v>
      </c>
      <c r="R67" s="71">
        <f t="shared" ca="1" si="124"/>
        <v>0</v>
      </c>
      <c r="S67" s="71">
        <f t="shared" ca="1" si="125"/>
        <v>0</v>
      </c>
      <c r="T67" s="72">
        <f t="shared" ca="1" si="26"/>
        <v>0</v>
      </c>
      <c r="U67" t="str">
        <f t="shared" si="126"/>
        <v>Nachname_6</v>
      </c>
      <c r="V67" t="s">
        <v>137</v>
      </c>
      <c r="W67" s="73" t="s">
        <v>282</v>
      </c>
      <c r="X67" s="56" t="s">
        <v>283</v>
      </c>
      <c r="Y67" s="56" t="s">
        <v>284</v>
      </c>
      <c r="Z67" t="s">
        <v>285</v>
      </c>
      <c r="AA67" t="s">
        <v>286</v>
      </c>
      <c r="AB67" t="s">
        <v>287</v>
      </c>
      <c r="AC67" t="s">
        <v>288</v>
      </c>
      <c r="AD67" t="s">
        <v>289</v>
      </c>
      <c r="AE67" t="s">
        <v>290</v>
      </c>
      <c r="AF67" t="s">
        <v>291</v>
      </c>
      <c r="AG67" t="s">
        <v>292</v>
      </c>
      <c r="AH67" t="s">
        <v>293</v>
      </c>
      <c r="AI67" t="s">
        <v>294</v>
      </c>
      <c r="AJ67" t="s">
        <v>295</v>
      </c>
      <c r="AK67" t="s">
        <v>296</v>
      </c>
      <c r="AL67" t="s">
        <v>297</v>
      </c>
      <c r="AM67" t="s">
        <v>298</v>
      </c>
      <c r="AN67" t="s">
        <v>299</v>
      </c>
    </row>
    <row r="68" spans="1:40" s="83" customFormat="1" ht="15.75" hidden="1" outlineLevel="1">
      <c r="A68" s="84"/>
      <c r="B68" s="85" t="s">
        <v>300</v>
      </c>
      <c r="C68" s="86">
        <f t="shared" ref="C68:D68" ca="1" si="127">SUM(C59:C67)</f>
        <v>0</v>
      </c>
      <c r="D68" s="87">
        <f t="shared" ca="1" si="127"/>
        <v>0</v>
      </c>
      <c r="E68" s="88">
        <f t="shared" ref="E68:T68" ca="1" si="128">SUM(E59:E67)</f>
        <v>0</v>
      </c>
      <c r="F68" s="88">
        <f t="shared" ca="1" si="128"/>
        <v>0</v>
      </c>
      <c r="G68" s="88">
        <f t="shared" ca="1" si="128"/>
        <v>0</v>
      </c>
      <c r="H68" s="88">
        <f t="shared" ca="1" si="128"/>
        <v>0</v>
      </c>
      <c r="I68" s="88">
        <f t="shared" ca="1" si="128"/>
        <v>0</v>
      </c>
      <c r="J68" s="88">
        <f t="shared" ca="1" si="128"/>
        <v>0</v>
      </c>
      <c r="K68" s="88">
        <f t="shared" ca="1" si="128"/>
        <v>0</v>
      </c>
      <c r="L68" s="88">
        <f t="shared" ca="1" si="128"/>
        <v>0</v>
      </c>
      <c r="M68" s="88">
        <f t="shared" ca="1" si="128"/>
        <v>0</v>
      </c>
      <c r="N68" s="88">
        <f t="shared" ca="1" si="128"/>
        <v>0</v>
      </c>
      <c r="O68" s="88">
        <f t="shared" ca="1" si="128"/>
        <v>0</v>
      </c>
      <c r="P68" s="88">
        <f t="shared" ca="1" si="128"/>
        <v>0</v>
      </c>
      <c r="Q68" s="88">
        <f t="shared" ca="1" si="128"/>
        <v>0</v>
      </c>
      <c r="R68" s="88">
        <f t="shared" ca="1" si="128"/>
        <v>0</v>
      </c>
      <c r="S68" s="88">
        <f t="shared" ca="1" si="128"/>
        <v>0</v>
      </c>
      <c r="T68" s="88">
        <f t="shared" ca="1" si="128"/>
        <v>0</v>
      </c>
      <c r="X68" s="89"/>
      <c r="Y68" s="89"/>
    </row>
    <row r="69" spans="1:40" ht="15.75" hidden="1" outlineLevel="1">
      <c r="A69" s="90" t="s">
        <v>305</v>
      </c>
      <c r="B69" s="91"/>
      <c r="C69" s="92"/>
      <c r="D69" s="91"/>
      <c r="E69" s="93"/>
      <c r="F69" s="93"/>
      <c r="G69" s="93"/>
      <c r="H69" s="93"/>
      <c r="I69" s="93"/>
      <c r="J69" s="93"/>
      <c r="K69" s="93"/>
      <c r="L69" s="93"/>
      <c r="M69" s="93"/>
      <c r="N69" s="93"/>
      <c r="O69" s="93"/>
      <c r="P69" s="93"/>
      <c r="Q69" s="93"/>
      <c r="R69" s="93"/>
      <c r="S69" s="93"/>
      <c r="T69" s="94"/>
    </row>
    <row r="70" spans="1:40" ht="15.75" hidden="1" outlineLevel="1">
      <c r="A70" s="68">
        <f ca="1">INDIRECT($U70&amp;"!"&amp;V70)</f>
        <v>0</v>
      </c>
      <c r="B70" s="69" t="s">
        <v>86</v>
      </c>
      <c r="C70" s="284">
        <f ca="1">INDIRECT($U70&amp;"!"&amp;W70)</f>
        <v>0</v>
      </c>
      <c r="D70" s="70">
        <f t="shared" ref="D70:D78" ca="1" si="129">INDIRECT($U70&amp;"!"&amp;X70)</f>
        <v>0</v>
      </c>
      <c r="E70" s="71">
        <f t="shared" ref="E70:E78" ca="1" si="130">INDIRECT($U70&amp;"!"&amp;Z70)</f>
        <v>0</v>
      </c>
      <c r="F70" s="71">
        <f t="shared" ref="F70:S70" ca="1" si="131">INDIRECT($U70&amp;"!"&amp;AA70)</f>
        <v>0</v>
      </c>
      <c r="G70" s="71">
        <f t="shared" ca="1" si="131"/>
        <v>0</v>
      </c>
      <c r="H70" s="71">
        <f t="shared" ca="1" si="131"/>
        <v>0</v>
      </c>
      <c r="I70" s="71">
        <f t="shared" ca="1" si="131"/>
        <v>0</v>
      </c>
      <c r="J70" s="71">
        <f t="shared" ca="1" si="131"/>
        <v>0</v>
      </c>
      <c r="K70" s="71">
        <f t="shared" ca="1" si="131"/>
        <v>0</v>
      </c>
      <c r="L70" s="71">
        <f t="shared" ca="1" si="131"/>
        <v>0</v>
      </c>
      <c r="M70" s="71">
        <f t="shared" ca="1" si="131"/>
        <v>0</v>
      </c>
      <c r="N70" s="71">
        <f t="shared" ca="1" si="131"/>
        <v>0</v>
      </c>
      <c r="O70" s="71">
        <f t="shared" ca="1" si="131"/>
        <v>0</v>
      </c>
      <c r="P70" s="71">
        <f t="shared" ca="1" si="131"/>
        <v>0</v>
      </c>
      <c r="Q70" s="71">
        <f t="shared" ca="1" si="131"/>
        <v>0</v>
      </c>
      <c r="R70" s="71">
        <f t="shared" ca="1" si="131"/>
        <v>0</v>
      </c>
      <c r="S70" s="71">
        <f t="shared" ca="1" si="131"/>
        <v>0</v>
      </c>
      <c r="T70" s="72">
        <f t="shared" ca="1" si="26"/>
        <v>0</v>
      </c>
      <c r="U70" t="str">
        <f>A69</f>
        <v>Nachname_6</v>
      </c>
      <c r="V70" t="s">
        <v>137</v>
      </c>
      <c r="W70" s="73" t="s">
        <v>138</v>
      </c>
      <c r="X70" s="56" t="s">
        <v>139</v>
      </c>
      <c r="Y70" s="56" t="s">
        <v>140</v>
      </c>
      <c r="Z70" t="s">
        <v>141</v>
      </c>
      <c r="AA70" t="s">
        <v>142</v>
      </c>
      <c r="AB70" t="s">
        <v>143</v>
      </c>
      <c r="AC70" t="s">
        <v>144</v>
      </c>
      <c r="AD70" t="s">
        <v>145</v>
      </c>
      <c r="AE70" t="s">
        <v>146</v>
      </c>
      <c r="AF70" t="s">
        <v>147</v>
      </c>
      <c r="AG70" t="s">
        <v>148</v>
      </c>
      <c r="AH70" t="s">
        <v>149</v>
      </c>
      <c r="AI70" t="s">
        <v>150</v>
      </c>
      <c r="AJ70" t="s">
        <v>151</v>
      </c>
      <c r="AK70" t="s">
        <v>152</v>
      </c>
      <c r="AL70" t="s">
        <v>153</v>
      </c>
      <c r="AM70" t="s">
        <v>154</v>
      </c>
      <c r="AN70" t="s">
        <v>155</v>
      </c>
    </row>
    <row r="71" spans="1:40" ht="15.75" hidden="1" outlineLevel="1">
      <c r="A71" s="95">
        <f t="shared" ref="A71:A77" ca="1" si="132">A70</f>
        <v>0</v>
      </c>
      <c r="B71" s="74" t="s">
        <v>156</v>
      </c>
      <c r="C71" s="285"/>
      <c r="D71" s="70">
        <f t="shared" ca="1" si="129"/>
        <v>0</v>
      </c>
      <c r="E71" s="71">
        <f t="shared" ca="1" si="130"/>
        <v>0</v>
      </c>
      <c r="F71" s="71">
        <f t="shared" ref="F71:F78" ca="1" si="133">INDIRECT($U71&amp;"!"&amp;AA71)</f>
        <v>0</v>
      </c>
      <c r="G71" s="71">
        <f t="shared" ref="G71:G78" ca="1" si="134">INDIRECT($U71&amp;"!"&amp;AB71)</f>
        <v>0</v>
      </c>
      <c r="H71" s="71">
        <f t="shared" ref="H71:H78" ca="1" si="135">INDIRECT($U71&amp;"!"&amp;AC71)</f>
        <v>0</v>
      </c>
      <c r="I71" s="71">
        <f t="shared" ref="I71:I78" ca="1" si="136">INDIRECT($U71&amp;"!"&amp;AD71)</f>
        <v>0</v>
      </c>
      <c r="J71" s="71">
        <f t="shared" ref="J71:J78" ca="1" si="137">INDIRECT($U71&amp;"!"&amp;AE71)</f>
        <v>0</v>
      </c>
      <c r="K71" s="71">
        <f t="shared" ref="K71:K78" ca="1" si="138">INDIRECT($U71&amp;"!"&amp;AF71)</f>
        <v>0</v>
      </c>
      <c r="L71" s="71">
        <f t="shared" ref="L71:L78" ca="1" si="139">INDIRECT($U71&amp;"!"&amp;AG71)</f>
        <v>0</v>
      </c>
      <c r="M71" s="71">
        <f t="shared" ref="M71:M78" ca="1" si="140">INDIRECT($U71&amp;"!"&amp;AH71)</f>
        <v>0</v>
      </c>
      <c r="N71" s="71">
        <f t="shared" ref="N71:N78" ca="1" si="141">INDIRECT($U71&amp;"!"&amp;AI71)</f>
        <v>0</v>
      </c>
      <c r="O71" s="71">
        <f t="shared" ref="O71:O78" ca="1" si="142">INDIRECT($U71&amp;"!"&amp;AJ71)</f>
        <v>0</v>
      </c>
      <c r="P71" s="71">
        <f t="shared" ref="P71:P78" ca="1" si="143">INDIRECT($U71&amp;"!"&amp;AK71)</f>
        <v>0</v>
      </c>
      <c r="Q71" s="71">
        <f t="shared" ref="Q71:Q78" ca="1" si="144">INDIRECT($U71&amp;"!"&amp;AL71)</f>
        <v>0</v>
      </c>
      <c r="R71" s="71">
        <f t="shared" ref="R71:R78" ca="1" si="145">INDIRECT($U71&amp;"!"&amp;AM71)</f>
        <v>0</v>
      </c>
      <c r="S71" s="71">
        <f t="shared" ref="S71:S78" ca="1" si="146">INDIRECT($U71&amp;"!"&amp;AN71)</f>
        <v>0</v>
      </c>
      <c r="T71" s="72">
        <f t="shared" ca="1" si="26"/>
        <v>0</v>
      </c>
      <c r="U71" t="str">
        <f t="shared" ref="U71:U78" si="147">U70</f>
        <v>Nachname_6</v>
      </c>
      <c r="V71" t="s">
        <v>137</v>
      </c>
      <c r="X71" s="56" t="s">
        <v>157</v>
      </c>
      <c r="Y71" s="56" t="s">
        <v>158</v>
      </c>
      <c r="Z71" t="s">
        <v>159</v>
      </c>
      <c r="AA71" t="s">
        <v>160</v>
      </c>
      <c r="AB71" t="s">
        <v>161</v>
      </c>
      <c r="AC71" t="s">
        <v>162</v>
      </c>
      <c r="AD71" t="s">
        <v>163</v>
      </c>
      <c r="AE71" t="s">
        <v>164</v>
      </c>
      <c r="AF71" t="s">
        <v>165</v>
      </c>
      <c r="AG71" t="s">
        <v>166</v>
      </c>
      <c r="AH71" t="s">
        <v>167</v>
      </c>
      <c r="AI71" t="s">
        <v>168</v>
      </c>
      <c r="AJ71" t="s">
        <v>169</v>
      </c>
      <c r="AK71" t="s">
        <v>170</v>
      </c>
      <c r="AL71" t="s">
        <v>171</v>
      </c>
      <c r="AM71" t="s">
        <v>172</v>
      </c>
      <c r="AN71" t="s">
        <v>173</v>
      </c>
    </row>
    <row r="72" spans="1:40" ht="15.75" hidden="1" outlineLevel="1">
      <c r="A72" s="95">
        <f t="shared" ca="1" si="132"/>
        <v>0</v>
      </c>
      <c r="B72" s="76" t="s">
        <v>87</v>
      </c>
      <c r="C72" s="284">
        <f ca="1">INDIRECT($U72&amp;"!"&amp;W72)</f>
        <v>0</v>
      </c>
      <c r="D72" s="70">
        <f t="shared" ca="1" si="129"/>
        <v>0</v>
      </c>
      <c r="E72" s="71">
        <f t="shared" ca="1" si="130"/>
        <v>0</v>
      </c>
      <c r="F72" s="71">
        <f t="shared" ca="1" si="133"/>
        <v>0</v>
      </c>
      <c r="G72" s="71">
        <f t="shared" ca="1" si="134"/>
        <v>0</v>
      </c>
      <c r="H72" s="71">
        <f t="shared" ca="1" si="135"/>
        <v>0</v>
      </c>
      <c r="I72" s="71">
        <f t="shared" ca="1" si="136"/>
        <v>0</v>
      </c>
      <c r="J72" s="71">
        <f t="shared" ca="1" si="137"/>
        <v>0</v>
      </c>
      <c r="K72" s="71">
        <f t="shared" ca="1" si="138"/>
        <v>0</v>
      </c>
      <c r="L72" s="71">
        <f t="shared" ca="1" si="139"/>
        <v>0</v>
      </c>
      <c r="M72" s="71">
        <f t="shared" ca="1" si="140"/>
        <v>0</v>
      </c>
      <c r="N72" s="71">
        <f t="shared" ca="1" si="141"/>
        <v>0</v>
      </c>
      <c r="O72" s="71">
        <f t="shared" ca="1" si="142"/>
        <v>0</v>
      </c>
      <c r="P72" s="71">
        <f t="shared" ca="1" si="143"/>
        <v>0</v>
      </c>
      <c r="Q72" s="71">
        <f t="shared" ca="1" si="144"/>
        <v>0</v>
      </c>
      <c r="R72" s="71">
        <f t="shared" ca="1" si="145"/>
        <v>0</v>
      </c>
      <c r="S72" s="71">
        <f t="shared" ca="1" si="146"/>
        <v>0</v>
      </c>
      <c r="T72" s="72">
        <f t="shared" ca="1" si="26"/>
        <v>0</v>
      </c>
      <c r="U72" t="str">
        <f t="shared" si="147"/>
        <v>Nachname_6</v>
      </c>
      <c r="V72" t="s">
        <v>137</v>
      </c>
      <c r="W72" s="73" t="s">
        <v>174</v>
      </c>
      <c r="X72" s="56" t="s">
        <v>175</v>
      </c>
      <c r="Y72" s="56" t="s">
        <v>176</v>
      </c>
      <c r="Z72" t="s">
        <v>177</v>
      </c>
      <c r="AA72" t="s">
        <v>178</v>
      </c>
      <c r="AB72" t="s">
        <v>179</v>
      </c>
      <c r="AC72" t="s">
        <v>180</v>
      </c>
      <c r="AD72" t="s">
        <v>181</v>
      </c>
      <c r="AE72" t="s">
        <v>182</v>
      </c>
      <c r="AF72" t="s">
        <v>183</v>
      </c>
      <c r="AG72" t="s">
        <v>184</v>
      </c>
      <c r="AH72" t="s">
        <v>185</v>
      </c>
      <c r="AI72" t="s">
        <v>186</v>
      </c>
      <c r="AJ72" t="s">
        <v>187</v>
      </c>
      <c r="AK72" t="s">
        <v>188</v>
      </c>
      <c r="AL72" t="s">
        <v>189</v>
      </c>
      <c r="AM72" t="s">
        <v>190</v>
      </c>
      <c r="AN72" t="s">
        <v>191</v>
      </c>
    </row>
    <row r="73" spans="1:40" ht="15.75" hidden="1" outlineLevel="1">
      <c r="A73" s="95">
        <f t="shared" ca="1" si="132"/>
        <v>0</v>
      </c>
      <c r="B73" s="77" t="s">
        <v>192</v>
      </c>
      <c r="C73" s="285"/>
      <c r="D73" s="70">
        <f t="shared" ca="1" si="129"/>
        <v>0</v>
      </c>
      <c r="E73" s="71">
        <f t="shared" ca="1" si="130"/>
        <v>0</v>
      </c>
      <c r="F73" s="71">
        <f t="shared" ca="1" si="133"/>
        <v>0</v>
      </c>
      <c r="G73" s="71">
        <f t="shared" ca="1" si="134"/>
        <v>0</v>
      </c>
      <c r="H73" s="71">
        <f t="shared" ca="1" si="135"/>
        <v>0</v>
      </c>
      <c r="I73" s="71">
        <f t="shared" ca="1" si="136"/>
        <v>0</v>
      </c>
      <c r="J73" s="71">
        <f t="shared" ca="1" si="137"/>
        <v>0</v>
      </c>
      <c r="K73" s="71">
        <f t="shared" ca="1" si="138"/>
        <v>0</v>
      </c>
      <c r="L73" s="71">
        <f t="shared" ca="1" si="139"/>
        <v>0</v>
      </c>
      <c r="M73" s="71">
        <f t="shared" ca="1" si="140"/>
        <v>0</v>
      </c>
      <c r="N73" s="71">
        <f t="shared" ca="1" si="141"/>
        <v>0</v>
      </c>
      <c r="O73" s="71">
        <f t="shared" ca="1" si="142"/>
        <v>0</v>
      </c>
      <c r="P73" s="71">
        <f t="shared" ca="1" si="143"/>
        <v>0</v>
      </c>
      <c r="Q73" s="71">
        <f t="shared" ca="1" si="144"/>
        <v>0</v>
      </c>
      <c r="R73" s="71">
        <f t="shared" ca="1" si="145"/>
        <v>0</v>
      </c>
      <c r="S73" s="71">
        <f t="shared" ca="1" si="146"/>
        <v>0</v>
      </c>
      <c r="T73" s="72">
        <f t="shared" ca="1" si="26"/>
        <v>0</v>
      </c>
      <c r="U73" t="str">
        <f t="shared" si="147"/>
        <v>Nachname_6</v>
      </c>
      <c r="V73" t="s">
        <v>137</v>
      </c>
      <c r="X73" s="56" t="s">
        <v>193</v>
      </c>
      <c r="Y73" s="56" t="s">
        <v>194</v>
      </c>
      <c r="Z73" t="s">
        <v>195</v>
      </c>
      <c r="AA73" t="s">
        <v>196</v>
      </c>
      <c r="AB73" t="s">
        <v>197</v>
      </c>
      <c r="AC73" t="s">
        <v>198</v>
      </c>
      <c r="AD73" t="s">
        <v>199</v>
      </c>
      <c r="AE73" t="s">
        <v>200</v>
      </c>
      <c r="AF73" t="s">
        <v>201</v>
      </c>
      <c r="AG73" t="s">
        <v>202</v>
      </c>
      <c r="AH73" t="s">
        <v>203</v>
      </c>
      <c r="AI73" t="s">
        <v>204</v>
      </c>
      <c r="AJ73" t="s">
        <v>205</v>
      </c>
      <c r="AK73" t="s">
        <v>206</v>
      </c>
      <c r="AL73" t="s">
        <v>207</v>
      </c>
      <c r="AM73" t="s">
        <v>208</v>
      </c>
      <c r="AN73" t="s">
        <v>209</v>
      </c>
    </row>
    <row r="74" spans="1:40" ht="15.75" hidden="1" outlineLevel="1">
      <c r="A74" s="95">
        <f t="shared" ca="1" si="132"/>
        <v>0</v>
      </c>
      <c r="B74" s="78" t="s">
        <v>88</v>
      </c>
      <c r="C74" s="284">
        <f ca="1">INDIRECT($U74&amp;"!"&amp;W74)</f>
        <v>0</v>
      </c>
      <c r="D74" s="70">
        <f t="shared" ca="1" si="129"/>
        <v>0</v>
      </c>
      <c r="E74" s="71">
        <f t="shared" ca="1" si="130"/>
        <v>0</v>
      </c>
      <c r="F74" s="71">
        <f t="shared" ca="1" si="133"/>
        <v>0</v>
      </c>
      <c r="G74" s="71">
        <f t="shared" ca="1" si="134"/>
        <v>0</v>
      </c>
      <c r="H74" s="71">
        <f t="shared" ca="1" si="135"/>
        <v>0</v>
      </c>
      <c r="I74" s="71">
        <f t="shared" ca="1" si="136"/>
        <v>0</v>
      </c>
      <c r="J74" s="71">
        <f t="shared" ca="1" si="137"/>
        <v>0</v>
      </c>
      <c r="K74" s="71">
        <f t="shared" ca="1" si="138"/>
        <v>0</v>
      </c>
      <c r="L74" s="71">
        <f t="shared" ca="1" si="139"/>
        <v>0</v>
      </c>
      <c r="M74" s="71">
        <f t="shared" ca="1" si="140"/>
        <v>0</v>
      </c>
      <c r="N74" s="71">
        <f t="shared" ca="1" si="141"/>
        <v>0</v>
      </c>
      <c r="O74" s="71">
        <f t="shared" ca="1" si="142"/>
        <v>0</v>
      </c>
      <c r="P74" s="71">
        <f t="shared" ca="1" si="143"/>
        <v>0</v>
      </c>
      <c r="Q74" s="71">
        <f t="shared" ca="1" si="144"/>
        <v>0</v>
      </c>
      <c r="R74" s="71">
        <f t="shared" ca="1" si="145"/>
        <v>0</v>
      </c>
      <c r="S74" s="71">
        <f t="shared" ca="1" si="146"/>
        <v>0</v>
      </c>
      <c r="T74" s="72">
        <f t="shared" ca="1" si="26"/>
        <v>0</v>
      </c>
      <c r="U74" t="str">
        <f t="shared" si="147"/>
        <v>Nachname_6</v>
      </c>
      <c r="V74" t="s">
        <v>137</v>
      </c>
      <c r="W74" s="73" t="s">
        <v>210</v>
      </c>
      <c r="X74" s="56" t="s">
        <v>211</v>
      </c>
      <c r="Y74" s="56" t="s">
        <v>212</v>
      </c>
      <c r="Z74" t="s">
        <v>213</v>
      </c>
      <c r="AA74" t="s">
        <v>214</v>
      </c>
      <c r="AB74" t="s">
        <v>215</v>
      </c>
      <c r="AC74" t="s">
        <v>216</v>
      </c>
      <c r="AD74" t="s">
        <v>217</v>
      </c>
      <c r="AE74" t="s">
        <v>218</v>
      </c>
      <c r="AF74" t="s">
        <v>219</v>
      </c>
      <c r="AG74" t="s">
        <v>220</v>
      </c>
      <c r="AH74" t="s">
        <v>221</v>
      </c>
      <c r="AI74" t="s">
        <v>222</v>
      </c>
      <c r="AJ74" t="s">
        <v>223</v>
      </c>
      <c r="AK74" t="s">
        <v>224</v>
      </c>
      <c r="AL74" t="s">
        <v>225</v>
      </c>
      <c r="AM74" t="s">
        <v>226</v>
      </c>
      <c r="AN74" t="s">
        <v>227</v>
      </c>
    </row>
    <row r="75" spans="1:40" ht="15.75" hidden="1" outlineLevel="1">
      <c r="A75" s="95">
        <f t="shared" ca="1" si="132"/>
        <v>0</v>
      </c>
      <c r="B75" s="79" t="s">
        <v>228</v>
      </c>
      <c r="C75" s="285"/>
      <c r="D75" s="70">
        <f t="shared" ca="1" si="129"/>
        <v>0</v>
      </c>
      <c r="E75" s="71">
        <f t="shared" ca="1" si="130"/>
        <v>0</v>
      </c>
      <c r="F75" s="71">
        <f t="shared" ca="1" si="133"/>
        <v>0</v>
      </c>
      <c r="G75" s="71">
        <f t="shared" ca="1" si="134"/>
        <v>0</v>
      </c>
      <c r="H75" s="71">
        <f t="shared" ca="1" si="135"/>
        <v>0</v>
      </c>
      <c r="I75" s="71">
        <f t="shared" ca="1" si="136"/>
        <v>0</v>
      </c>
      <c r="J75" s="71">
        <f t="shared" ca="1" si="137"/>
        <v>0</v>
      </c>
      <c r="K75" s="71">
        <f t="shared" ca="1" si="138"/>
        <v>0</v>
      </c>
      <c r="L75" s="71">
        <f t="shared" ca="1" si="139"/>
        <v>0</v>
      </c>
      <c r="M75" s="71">
        <f t="shared" ca="1" si="140"/>
        <v>0</v>
      </c>
      <c r="N75" s="71">
        <f t="shared" ca="1" si="141"/>
        <v>0</v>
      </c>
      <c r="O75" s="71">
        <f t="shared" ca="1" si="142"/>
        <v>0</v>
      </c>
      <c r="P75" s="71">
        <f t="shared" ca="1" si="143"/>
        <v>0</v>
      </c>
      <c r="Q75" s="71">
        <f t="shared" ca="1" si="144"/>
        <v>0</v>
      </c>
      <c r="R75" s="71">
        <f t="shared" ca="1" si="145"/>
        <v>0</v>
      </c>
      <c r="S75" s="71">
        <f t="shared" ca="1" si="146"/>
        <v>0</v>
      </c>
      <c r="T75" s="72">
        <f t="shared" ca="1" si="26"/>
        <v>0</v>
      </c>
      <c r="U75" t="str">
        <f t="shared" si="147"/>
        <v>Nachname_6</v>
      </c>
      <c r="V75" t="s">
        <v>137</v>
      </c>
      <c r="X75" s="56" t="s">
        <v>229</v>
      </c>
      <c r="Y75" s="56" t="s">
        <v>230</v>
      </c>
      <c r="Z75" t="s">
        <v>231</v>
      </c>
      <c r="AA75" t="s">
        <v>232</v>
      </c>
      <c r="AB75" t="s">
        <v>233</v>
      </c>
      <c r="AC75" t="s">
        <v>234</v>
      </c>
      <c r="AD75" t="s">
        <v>235</v>
      </c>
      <c r="AE75" t="s">
        <v>236</v>
      </c>
      <c r="AF75" t="s">
        <v>237</v>
      </c>
      <c r="AG75" t="s">
        <v>238</v>
      </c>
      <c r="AH75" t="s">
        <v>239</v>
      </c>
      <c r="AI75" t="s">
        <v>240</v>
      </c>
      <c r="AJ75" t="s">
        <v>241</v>
      </c>
      <c r="AK75" t="s">
        <v>242</v>
      </c>
      <c r="AL75" t="s">
        <v>243</v>
      </c>
      <c r="AM75" t="s">
        <v>244</v>
      </c>
      <c r="AN75" t="s">
        <v>245</v>
      </c>
    </row>
    <row r="76" spans="1:40" ht="15.75" hidden="1" outlineLevel="1">
      <c r="A76" s="95">
        <f t="shared" ca="1" si="132"/>
        <v>0</v>
      </c>
      <c r="B76" s="80" t="s">
        <v>89</v>
      </c>
      <c r="C76" s="284">
        <f ca="1">INDIRECT($U76&amp;"!"&amp;W76)</f>
        <v>0</v>
      </c>
      <c r="D76" s="70">
        <f t="shared" ca="1" si="129"/>
        <v>0</v>
      </c>
      <c r="E76" s="71">
        <f t="shared" ca="1" si="130"/>
        <v>0</v>
      </c>
      <c r="F76" s="71">
        <f t="shared" ca="1" si="133"/>
        <v>0</v>
      </c>
      <c r="G76" s="71">
        <f t="shared" ca="1" si="134"/>
        <v>0</v>
      </c>
      <c r="H76" s="71">
        <f t="shared" ca="1" si="135"/>
        <v>0</v>
      </c>
      <c r="I76" s="71">
        <f t="shared" ca="1" si="136"/>
        <v>0</v>
      </c>
      <c r="J76" s="71">
        <f t="shared" ca="1" si="137"/>
        <v>0</v>
      </c>
      <c r="K76" s="71">
        <f t="shared" ca="1" si="138"/>
        <v>0</v>
      </c>
      <c r="L76" s="71">
        <f t="shared" ca="1" si="139"/>
        <v>0</v>
      </c>
      <c r="M76" s="71">
        <f t="shared" ca="1" si="140"/>
        <v>0</v>
      </c>
      <c r="N76" s="71">
        <f t="shared" ca="1" si="141"/>
        <v>0</v>
      </c>
      <c r="O76" s="71">
        <f t="shared" ca="1" si="142"/>
        <v>0</v>
      </c>
      <c r="P76" s="71">
        <f t="shared" ca="1" si="143"/>
        <v>0</v>
      </c>
      <c r="Q76" s="71">
        <f t="shared" ca="1" si="144"/>
        <v>0</v>
      </c>
      <c r="R76" s="71">
        <f t="shared" ca="1" si="145"/>
        <v>0</v>
      </c>
      <c r="S76" s="71">
        <f t="shared" ca="1" si="146"/>
        <v>0</v>
      </c>
      <c r="T76" s="72">
        <f t="shared" ca="1" si="26"/>
        <v>0</v>
      </c>
      <c r="U76" t="str">
        <f t="shared" si="147"/>
        <v>Nachname_6</v>
      </c>
      <c r="V76" t="s">
        <v>137</v>
      </c>
      <c r="W76" s="73" t="s">
        <v>246</v>
      </c>
      <c r="X76" s="56" t="s">
        <v>247</v>
      </c>
      <c r="Y76" s="56" t="s">
        <v>248</v>
      </c>
      <c r="Z76" t="s">
        <v>249</v>
      </c>
      <c r="AA76" t="s">
        <v>250</v>
      </c>
      <c r="AB76" t="s">
        <v>251</v>
      </c>
      <c r="AC76" t="s">
        <v>252</v>
      </c>
      <c r="AD76" t="s">
        <v>253</v>
      </c>
      <c r="AE76" t="s">
        <v>254</v>
      </c>
      <c r="AF76" t="s">
        <v>255</v>
      </c>
      <c r="AG76" t="s">
        <v>256</v>
      </c>
      <c r="AH76" t="s">
        <v>257</v>
      </c>
      <c r="AI76" t="s">
        <v>258</v>
      </c>
      <c r="AJ76" t="s">
        <v>259</v>
      </c>
      <c r="AK76" t="s">
        <v>260</v>
      </c>
      <c r="AL76" t="s">
        <v>261</v>
      </c>
      <c r="AM76" t="s">
        <v>262</v>
      </c>
      <c r="AN76" t="s">
        <v>263</v>
      </c>
    </row>
    <row r="77" spans="1:40" ht="15.75" hidden="1" outlineLevel="1">
      <c r="A77" s="95">
        <f t="shared" ca="1" si="132"/>
        <v>0</v>
      </c>
      <c r="B77" s="80" t="s">
        <v>264</v>
      </c>
      <c r="C77" s="285"/>
      <c r="D77" s="70">
        <f t="shared" ca="1" si="129"/>
        <v>0</v>
      </c>
      <c r="E77" s="71">
        <f t="shared" ca="1" si="130"/>
        <v>0</v>
      </c>
      <c r="F77" s="71">
        <f t="shared" ca="1" si="133"/>
        <v>0</v>
      </c>
      <c r="G77" s="71">
        <f t="shared" ca="1" si="134"/>
        <v>0</v>
      </c>
      <c r="H77" s="71">
        <f t="shared" ca="1" si="135"/>
        <v>0</v>
      </c>
      <c r="I77" s="71">
        <f t="shared" ca="1" si="136"/>
        <v>0</v>
      </c>
      <c r="J77" s="71">
        <f t="shared" ca="1" si="137"/>
        <v>0</v>
      </c>
      <c r="K77" s="71">
        <f t="shared" ca="1" si="138"/>
        <v>0</v>
      </c>
      <c r="L77" s="71">
        <f t="shared" ca="1" si="139"/>
        <v>0</v>
      </c>
      <c r="M77" s="71">
        <f t="shared" ca="1" si="140"/>
        <v>0</v>
      </c>
      <c r="N77" s="71">
        <f t="shared" ca="1" si="141"/>
        <v>0</v>
      </c>
      <c r="O77" s="71">
        <f t="shared" ca="1" si="142"/>
        <v>0</v>
      </c>
      <c r="P77" s="71">
        <f t="shared" ca="1" si="143"/>
        <v>0</v>
      </c>
      <c r="Q77" s="71">
        <f t="shared" ca="1" si="144"/>
        <v>0</v>
      </c>
      <c r="R77" s="71">
        <f t="shared" ca="1" si="145"/>
        <v>0</v>
      </c>
      <c r="S77" s="71">
        <f t="shared" ca="1" si="146"/>
        <v>0</v>
      </c>
      <c r="T77" s="72">
        <f t="shared" ca="1" si="26"/>
        <v>0</v>
      </c>
      <c r="U77" t="str">
        <f t="shared" si="147"/>
        <v>Nachname_6</v>
      </c>
      <c r="V77" t="s">
        <v>137</v>
      </c>
      <c r="X77" s="56" t="s">
        <v>265</v>
      </c>
      <c r="Y77" s="56" t="s">
        <v>266</v>
      </c>
      <c r="Z77" t="s">
        <v>267</v>
      </c>
      <c r="AA77" t="s">
        <v>268</v>
      </c>
      <c r="AB77" t="s">
        <v>269</v>
      </c>
      <c r="AC77" t="s">
        <v>270</v>
      </c>
      <c r="AD77" t="s">
        <v>271</v>
      </c>
      <c r="AE77" t="s">
        <v>272</v>
      </c>
      <c r="AF77" t="s">
        <v>273</v>
      </c>
      <c r="AG77" t="s">
        <v>274</v>
      </c>
      <c r="AH77" t="s">
        <v>275</v>
      </c>
      <c r="AI77" t="s">
        <v>276</v>
      </c>
      <c r="AJ77" t="s">
        <v>277</v>
      </c>
      <c r="AK77" t="s">
        <v>278</v>
      </c>
      <c r="AL77" t="s">
        <v>279</v>
      </c>
      <c r="AM77" t="s">
        <v>280</v>
      </c>
      <c r="AN77" t="s">
        <v>281</v>
      </c>
    </row>
    <row r="78" spans="1:40" ht="15.75" hidden="1" outlineLevel="1">
      <c r="A78" s="95">
        <f ca="1">A75</f>
        <v>0</v>
      </c>
      <c r="B78" s="81" t="s">
        <v>90</v>
      </c>
      <c r="C78" s="82">
        <f ca="1">INDIRECT($U78&amp;"!"&amp;W78)</f>
        <v>0</v>
      </c>
      <c r="D78" s="70">
        <f t="shared" ca="1" si="129"/>
        <v>0</v>
      </c>
      <c r="E78" s="71">
        <f t="shared" ca="1" si="130"/>
        <v>0</v>
      </c>
      <c r="F78" s="71">
        <f t="shared" ca="1" si="133"/>
        <v>0</v>
      </c>
      <c r="G78" s="71">
        <f t="shared" ca="1" si="134"/>
        <v>0</v>
      </c>
      <c r="H78" s="71">
        <f t="shared" ca="1" si="135"/>
        <v>0</v>
      </c>
      <c r="I78" s="71">
        <f t="shared" ca="1" si="136"/>
        <v>0</v>
      </c>
      <c r="J78" s="71">
        <f t="shared" ca="1" si="137"/>
        <v>0</v>
      </c>
      <c r="K78" s="71">
        <f t="shared" ca="1" si="138"/>
        <v>0</v>
      </c>
      <c r="L78" s="71">
        <f t="shared" ca="1" si="139"/>
        <v>0</v>
      </c>
      <c r="M78" s="71">
        <f t="shared" ca="1" si="140"/>
        <v>0</v>
      </c>
      <c r="N78" s="71">
        <f t="shared" ca="1" si="141"/>
        <v>0</v>
      </c>
      <c r="O78" s="71">
        <f t="shared" ca="1" si="142"/>
        <v>0</v>
      </c>
      <c r="P78" s="71">
        <f t="shared" ca="1" si="143"/>
        <v>0</v>
      </c>
      <c r="Q78" s="71">
        <f t="shared" ca="1" si="144"/>
        <v>0</v>
      </c>
      <c r="R78" s="71">
        <f t="shared" ca="1" si="145"/>
        <v>0</v>
      </c>
      <c r="S78" s="71">
        <f t="shared" ca="1" si="146"/>
        <v>0</v>
      </c>
      <c r="T78" s="72">
        <f t="shared" ca="1" si="26"/>
        <v>0</v>
      </c>
      <c r="U78" t="str">
        <f t="shared" si="147"/>
        <v>Nachname_6</v>
      </c>
      <c r="V78" t="s">
        <v>137</v>
      </c>
      <c r="W78" s="73" t="s">
        <v>282</v>
      </c>
      <c r="X78" s="56" t="s">
        <v>283</v>
      </c>
      <c r="Y78" s="56" t="s">
        <v>284</v>
      </c>
      <c r="Z78" t="s">
        <v>285</v>
      </c>
      <c r="AA78" t="s">
        <v>286</v>
      </c>
      <c r="AB78" t="s">
        <v>287</v>
      </c>
      <c r="AC78" t="s">
        <v>288</v>
      </c>
      <c r="AD78" t="s">
        <v>289</v>
      </c>
      <c r="AE78" t="s">
        <v>290</v>
      </c>
      <c r="AF78" t="s">
        <v>291</v>
      </c>
      <c r="AG78" t="s">
        <v>292</v>
      </c>
      <c r="AH78" t="s">
        <v>293</v>
      </c>
      <c r="AI78" t="s">
        <v>294</v>
      </c>
      <c r="AJ78" t="s">
        <v>295</v>
      </c>
      <c r="AK78" t="s">
        <v>296</v>
      </c>
      <c r="AL78" t="s">
        <v>297</v>
      </c>
      <c r="AM78" t="s">
        <v>298</v>
      </c>
      <c r="AN78" t="s">
        <v>299</v>
      </c>
    </row>
    <row r="79" spans="1:40" s="83" customFormat="1" ht="15.75" hidden="1" outlineLevel="1">
      <c r="A79" s="84"/>
      <c r="B79" s="85" t="s">
        <v>300</v>
      </c>
      <c r="C79" s="86">
        <f t="shared" ref="C79:D79" ca="1" si="148">SUM(C70:C78)</f>
        <v>0</v>
      </c>
      <c r="D79" s="87">
        <f t="shared" ca="1" si="148"/>
        <v>0</v>
      </c>
      <c r="E79" s="88">
        <f t="shared" ref="E79:T79" ca="1" si="149">SUM(E70:E78)</f>
        <v>0</v>
      </c>
      <c r="F79" s="88">
        <f t="shared" ca="1" si="149"/>
        <v>0</v>
      </c>
      <c r="G79" s="88">
        <f t="shared" ca="1" si="149"/>
        <v>0</v>
      </c>
      <c r="H79" s="88">
        <f t="shared" ca="1" si="149"/>
        <v>0</v>
      </c>
      <c r="I79" s="88">
        <f t="shared" ca="1" si="149"/>
        <v>0</v>
      </c>
      <c r="J79" s="88">
        <f t="shared" ca="1" si="149"/>
        <v>0</v>
      </c>
      <c r="K79" s="88">
        <f t="shared" ca="1" si="149"/>
        <v>0</v>
      </c>
      <c r="L79" s="88">
        <f t="shared" ca="1" si="149"/>
        <v>0</v>
      </c>
      <c r="M79" s="88">
        <f t="shared" ca="1" si="149"/>
        <v>0</v>
      </c>
      <c r="N79" s="88">
        <f t="shared" ca="1" si="149"/>
        <v>0</v>
      </c>
      <c r="O79" s="88">
        <f t="shared" ca="1" si="149"/>
        <v>0</v>
      </c>
      <c r="P79" s="88">
        <f t="shared" ca="1" si="149"/>
        <v>0</v>
      </c>
      <c r="Q79" s="88">
        <f t="shared" ca="1" si="149"/>
        <v>0</v>
      </c>
      <c r="R79" s="88">
        <f t="shared" ca="1" si="149"/>
        <v>0</v>
      </c>
      <c r="S79" s="88">
        <f t="shared" ca="1" si="149"/>
        <v>0</v>
      </c>
      <c r="T79" s="88">
        <f t="shared" ca="1" si="149"/>
        <v>0</v>
      </c>
      <c r="X79" s="89"/>
      <c r="Y79" s="89"/>
    </row>
    <row r="80" spans="1:40" ht="15.75" collapsed="1">
      <c r="A80" s="90" t="s">
        <v>306</v>
      </c>
      <c r="B80" s="91"/>
      <c r="C80" s="92"/>
      <c r="D80" s="91"/>
      <c r="E80" s="93"/>
      <c r="F80" s="93"/>
      <c r="G80" s="93"/>
      <c r="H80" s="93"/>
      <c r="I80" s="93"/>
      <c r="J80" s="93"/>
      <c r="K80" s="93"/>
      <c r="L80" s="93"/>
      <c r="M80" s="93"/>
      <c r="N80" s="93"/>
      <c r="O80" s="93"/>
      <c r="P80" s="93"/>
      <c r="Q80" s="93"/>
      <c r="R80" s="93"/>
      <c r="S80" s="93"/>
      <c r="T80" s="94"/>
    </row>
    <row r="81" spans="1:40" ht="15.75" hidden="1" outlineLevel="1">
      <c r="A81" s="68">
        <f ca="1">INDIRECT($U81&amp;"!"&amp;V81)</f>
        <v>0</v>
      </c>
      <c r="B81" s="69" t="s">
        <v>86</v>
      </c>
      <c r="C81" s="284">
        <f ca="1">INDIRECT($U81&amp;"!"&amp;W81)</f>
        <v>0</v>
      </c>
      <c r="D81" s="70">
        <f t="shared" ref="D81:D89" ca="1" si="150">INDIRECT($U81&amp;"!"&amp;X81)</f>
        <v>0</v>
      </c>
      <c r="E81" s="71">
        <f t="shared" ref="E81:E89" ca="1" si="151">INDIRECT($U81&amp;"!"&amp;Z81)</f>
        <v>0</v>
      </c>
      <c r="F81" s="71">
        <f t="shared" ref="F81:S81" ca="1" si="152">INDIRECT($U81&amp;"!"&amp;AA81)</f>
        <v>0</v>
      </c>
      <c r="G81" s="71">
        <f t="shared" ca="1" si="152"/>
        <v>0</v>
      </c>
      <c r="H81" s="71">
        <f t="shared" ca="1" si="152"/>
        <v>0</v>
      </c>
      <c r="I81" s="71">
        <f t="shared" ca="1" si="152"/>
        <v>0</v>
      </c>
      <c r="J81" s="71">
        <f t="shared" ca="1" si="152"/>
        <v>0</v>
      </c>
      <c r="K81" s="71">
        <f t="shared" ca="1" si="152"/>
        <v>0</v>
      </c>
      <c r="L81" s="71">
        <f t="shared" ca="1" si="152"/>
        <v>0</v>
      </c>
      <c r="M81" s="71">
        <f t="shared" ca="1" si="152"/>
        <v>0</v>
      </c>
      <c r="N81" s="71">
        <f t="shared" ca="1" si="152"/>
        <v>0</v>
      </c>
      <c r="O81" s="71">
        <f t="shared" ca="1" si="152"/>
        <v>0</v>
      </c>
      <c r="P81" s="71">
        <f t="shared" ca="1" si="152"/>
        <v>0</v>
      </c>
      <c r="Q81" s="71">
        <f t="shared" ca="1" si="152"/>
        <v>0</v>
      </c>
      <c r="R81" s="71">
        <f t="shared" ca="1" si="152"/>
        <v>0</v>
      </c>
      <c r="S81" s="71">
        <f t="shared" ca="1" si="152"/>
        <v>0</v>
      </c>
      <c r="T81" s="72">
        <f t="shared" ref="T81:T111" ca="1" si="153">SUM(E81:S81)</f>
        <v>0</v>
      </c>
      <c r="U81" t="str">
        <f>A80</f>
        <v>Nachname_7</v>
      </c>
      <c r="V81" t="s">
        <v>137</v>
      </c>
      <c r="W81" s="73" t="s">
        <v>138</v>
      </c>
      <c r="X81" s="56" t="s">
        <v>139</v>
      </c>
      <c r="Y81" s="56" t="s">
        <v>140</v>
      </c>
      <c r="Z81" t="s">
        <v>141</v>
      </c>
      <c r="AA81" t="s">
        <v>142</v>
      </c>
      <c r="AB81" t="s">
        <v>143</v>
      </c>
      <c r="AC81" t="s">
        <v>144</v>
      </c>
      <c r="AD81" t="s">
        <v>145</v>
      </c>
      <c r="AE81" t="s">
        <v>146</v>
      </c>
      <c r="AF81" t="s">
        <v>147</v>
      </c>
      <c r="AG81" t="s">
        <v>148</v>
      </c>
      <c r="AH81" t="s">
        <v>149</v>
      </c>
      <c r="AI81" t="s">
        <v>150</v>
      </c>
      <c r="AJ81" t="s">
        <v>151</v>
      </c>
      <c r="AK81" t="s">
        <v>152</v>
      </c>
      <c r="AL81" t="s">
        <v>153</v>
      </c>
      <c r="AM81" t="s">
        <v>154</v>
      </c>
      <c r="AN81" t="s">
        <v>155</v>
      </c>
    </row>
    <row r="82" spans="1:40" ht="15.75" hidden="1" outlineLevel="1">
      <c r="A82" s="95">
        <f t="shared" ref="A82:A88" ca="1" si="154">A81</f>
        <v>0</v>
      </c>
      <c r="B82" s="74" t="s">
        <v>156</v>
      </c>
      <c r="C82" s="285"/>
      <c r="D82" s="70">
        <f t="shared" ca="1" si="150"/>
        <v>0</v>
      </c>
      <c r="E82" s="71">
        <f t="shared" ca="1" si="151"/>
        <v>0</v>
      </c>
      <c r="F82" s="71">
        <f t="shared" ref="F82:F89" ca="1" si="155">INDIRECT($U82&amp;"!"&amp;AA82)</f>
        <v>0</v>
      </c>
      <c r="G82" s="71">
        <f t="shared" ref="G82:G89" ca="1" si="156">INDIRECT($U82&amp;"!"&amp;AB82)</f>
        <v>0</v>
      </c>
      <c r="H82" s="71">
        <f t="shared" ref="H82:H89" ca="1" si="157">INDIRECT($U82&amp;"!"&amp;AC82)</f>
        <v>0</v>
      </c>
      <c r="I82" s="71">
        <f t="shared" ref="I82:I89" ca="1" si="158">INDIRECT($U82&amp;"!"&amp;AD82)</f>
        <v>0</v>
      </c>
      <c r="J82" s="71">
        <f t="shared" ref="J82:J89" ca="1" si="159">INDIRECT($U82&amp;"!"&amp;AE82)</f>
        <v>0</v>
      </c>
      <c r="K82" s="71">
        <f t="shared" ref="K82:K89" ca="1" si="160">INDIRECT($U82&amp;"!"&amp;AF82)</f>
        <v>0</v>
      </c>
      <c r="L82" s="71">
        <f t="shared" ref="L82:L89" ca="1" si="161">INDIRECT($U82&amp;"!"&amp;AG82)</f>
        <v>0</v>
      </c>
      <c r="M82" s="71">
        <f t="shared" ref="M82:M89" ca="1" si="162">INDIRECT($U82&amp;"!"&amp;AH82)</f>
        <v>0</v>
      </c>
      <c r="N82" s="71">
        <f t="shared" ref="N82:N89" ca="1" si="163">INDIRECT($U82&amp;"!"&amp;AI82)</f>
        <v>0</v>
      </c>
      <c r="O82" s="71">
        <f t="shared" ref="O82:O89" ca="1" si="164">INDIRECT($U82&amp;"!"&amp;AJ82)</f>
        <v>0</v>
      </c>
      <c r="P82" s="71">
        <f t="shared" ref="P82:P89" ca="1" si="165">INDIRECT($U82&amp;"!"&amp;AK82)</f>
        <v>0</v>
      </c>
      <c r="Q82" s="71">
        <f t="shared" ref="Q82:Q89" ca="1" si="166">INDIRECT($U82&amp;"!"&amp;AL82)</f>
        <v>0</v>
      </c>
      <c r="R82" s="71">
        <f t="shared" ref="R82:R89" ca="1" si="167">INDIRECT($U82&amp;"!"&amp;AM82)</f>
        <v>0</v>
      </c>
      <c r="S82" s="71">
        <f t="shared" ref="S82:S89" ca="1" si="168">INDIRECT($U82&amp;"!"&amp;AN82)</f>
        <v>0</v>
      </c>
      <c r="T82" s="72">
        <f t="shared" ca="1" si="153"/>
        <v>0</v>
      </c>
      <c r="U82" t="str">
        <f t="shared" ref="U82:U89" si="169">U81</f>
        <v>Nachname_7</v>
      </c>
      <c r="V82" t="s">
        <v>137</v>
      </c>
      <c r="X82" s="56" t="s">
        <v>157</v>
      </c>
      <c r="Y82" s="56" t="s">
        <v>158</v>
      </c>
      <c r="Z82" t="s">
        <v>159</v>
      </c>
      <c r="AA82" t="s">
        <v>160</v>
      </c>
      <c r="AB82" t="s">
        <v>161</v>
      </c>
      <c r="AC82" t="s">
        <v>162</v>
      </c>
      <c r="AD82" t="s">
        <v>163</v>
      </c>
      <c r="AE82" t="s">
        <v>164</v>
      </c>
      <c r="AF82" t="s">
        <v>165</v>
      </c>
      <c r="AG82" t="s">
        <v>166</v>
      </c>
      <c r="AH82" t="s">
        <v>167</v>
      </c>
      <c r="AI82" t="s">
        <v>168</v>
      </c>
      <c r="AJ82" t="s">
        <v>169</v>
      </c>
      <c r="AK82" t="s">
        <v>170</v>
      </c>
      <c r="AL82" t="s">
        <v>171</v>
      </c>
      <c r="AM82" t="s">
        <v>172</v>
      </c>
      <c r="AN82" t="s">
        <v>173</v>
      </c>
    </row>
    <row r="83" spans="1:40" ht="15.75" hidden="1" outlineLevel="1">
      <c r="A83" s="95">
        <f t="shared" ca="1" si="154"/>
        <v>0</v>
      </c>
      <c r="B83" s="76" t="s">
        <v>87</v>
      </c>
      <c r="C83" s="284">
        <f ca="1">INDIRECT($U83&amp;"!"&amp;W83)</f>
        <v>0</v>
      </c>
      <c r="D83" s="70">
        <f t="shared" ca="1" si="150"/>
        <v>0</v>
      </c>
      <c r="E83" s="71">
        <f t="shared" ca="1" si="151"/>
        <v>0</v>
      </c>
      <c r="F83" s="71">
        <f t="shared" ca="1" si="155"/>
        <v>0</v>
      </c>
      <c r="G83" s="71">
        <f t="shared" ca="1" si="156"/>
        <v>0</v>
      </c>
      <c r="H83" s="71">
        <f t="shared" ca="1" si="157"/>
        <v>0</v>
      </c>
      <c r="I83" s="71">
        <f t="shared" ca="1" si="158"/>
        <v>0</v>
      </c>
      <c r="J83" s="71">
        <f t="shared" ca="1" si="159"/>
        <v>0</v>
      </c>
      <c r="K83" s="71">
        <f t="shared" ca="1" si="160"/>
        <v>0</v>
      </c>
      <c r="L83" s="71">
        <f t="shared" ca="1" si="161"/>
        <v>0</v>
      </c>
      <c r="M83" s="71">
        <f t="shared" ca="1" si="162"/>
        <v>0</v>
      </c>
      <c r="N83" s="71">
        <f t="shared" ca="1" si="163"/>
        <v>0</v>
      </c>
      <c r="O83" s="71">
        <f t="shared" ca="1" si="164"/>
        <v>0</v>
      </c>
      <c r="P83" s="71">
        <f t="shared" ca="1" si="165"/>
        <v>0</v>
      </c>
      <c r="Q83" s="71">
        <f t="shared" ca="1" si="166"/>
        <v>0</v>
      </c>
      <c r="R83" s="71">
        <f t="shared" ca="1" si="167"/>
        <v>0</v>
      </c>
      <c r="S83" s="71">
        <f t="shared" ca="1" si="168"/>
        <v>0</v>
      </c>
      <c r="T83" s="72">
        <f t="shared" ca="1" si="153"/>
        <v>0</v>
      </c>
      <c r="U83" t="str">
        <f t="shared" si="169"/>
        <v>Nachname_7</v>
      </c>
      <c r="V83" t="s">
        <v>137</v>
      </c>
      <c r="W83" s="73" t="s">
        <v>174</v>
      </c>
      <c r="X83" s="56" t="s">
        <v>175</v>
      </c>
      <c r="Y83" s="56" t="s">
        <v>176</v>
      </c>
      <c r="Z83" t="s">
        <v>177</v>
      </c>
      <c r="AA83" t="s">
        <v>178</v>
      </c>
      <c r="AB83" t="s">
        <v>179</v>
      </c>
      <c r="AC83" t="s">
        <v>180</v>
      </c>
      <c r="AD83" t="s">
        <v>181</v>
      </c>
      <c r="AE83" t="s">
        <v>182</v>
      </c>
      <c r="AF83" t="s">
        <v>183</v>
      </c>
      <c r="AG83" t="s">
        <v>184</v>
      </c>
      <c r="AH83" t="s">
        <v>185</v>
      </c>
      <c r="AI83" t="s">
        <v>186</v>
      </c>
      <c r="AJ83" t="s">
        <v>187</v>
      </c>
      <c r="AK83" t="s">
        <v>188</v>
      </c>
      <c r="AL83" t="s">
        <v>189</v>
      </c>
      <c r="AM83" t="s">
        <v>190</v>
      </c>
      <c r="AN83" t="s">
        <v>191</v>
      </c>
    </row>
    <row r="84" spans="1:40" ht="15.75" hidden="1" outlineLevel="1">
      <c r="A84" s="95">
        <f t="shared" ca="1" si="154"/>
        <v>0</v>
      </c>
      <c r="B84" s="77" t="s">
        <v>192</v>
      </c>
      <c r="C84" s="285"/>
      <c r="D84" s="70">
        <f t="shared" ca="1" si="150"/>
        <v>0</v>
      </c>
      <c r="E84" s="71">
        <f t="shared" ca="1" si="151"/>
        <v>0</v>
      </c>
      <c r="F84" s="71">
        <f t="shared" ca="1" si="155"/>
        <v>0</v>
      </c>
      <c r="G84" s="71">
        <f t="shared" ca="1" si="156"/>
        <v>0</v>
      </c>
      <c r="H84" s="71">
        <f t="shared" ca="1" si="157"/>
        <v>0</v>
      </c>
      <c r="I84" s="71">
        <f t="shared" ca="1" si="158"/>
        <v>0</v>
      </c>
      <c r="J84" s="71">
        <f t="shared" ca="1" si="159"/>
        <v>0</v>
      </c>
      <c r="K84" s="71">
        <f t="shared" ca="1" si="160"/>
        <v>0</v>
      </c>
      <c r="L84" s="71">
        <f t="shared" ca="1" si="161"/>
        <v>0</v>
      </c>
      <c r="M84" s="71">
        <f t="shared" ca="1" si="162"/>
        <v>0</v>
      </c>
      <c r="N84" s="71">
        <f t="shared" ca="1" si="163"/>
        <v>0</v>
      </c>
      <c r="O84" s="71">
        <f t="shared" ca="1" si="164"/>
        <v>0</v>
      </c>
      <c r="P84" s="71">
        <f t="shared" ca="1" si="165"/>
        <v>0</v>
      </c>
      <c r="Q84" s="71">
        <f t="shared" ca="1" si="166"/>
        <v>0</v>
      </c>
      <c r="R84" s="71">
        <f t="shared" ca="1" si="167"/>
        <v>0</v>
      </c>
      <c r="S84" s="71">
        <f t="shared" ca="1" si="168"/>
        <v>0</v>
      </c>
      <c r="T84" s="72">
        <f t="shared" ca="1" si="153"/>
        <v>0</v>
      </c>
      <c r="U84" t="str">
        <f t="shared" si="169"/>
        <v>Nachname_7</v>
      </c>
      <c r="V84" t="s">
        <v>137</v>
      </c>
      <c r="X84" s="56" t="s">
        <v>193</v>
      </c>
      <c r="Y84" s="56" t="s">
        <v>194</v>
      </c>
      <c r="Z84" t="s">
        <v>195</v>
      </c>
      <c r="AA84" t="s">
        <v>196</v>
      </c>
      <c r="AB84" t="s">
        <v>197</v>
      </c>
      <c r="AC84" t="s">
        <v>198</v>
      </c>
      <c r="AD84" t="s">
        <v>199</v>
      </c>
      <c r="AE84" t="s">
        <v>200</v>
      </c>
      <c r="AF84" t="s">
        <v>201</v>
      </c>
      <c r="AG84" t="s">
        <v>202</v>
      </c>
      <c r="AH84" t="s">
        <v>203</v>
      </c>
      <c r="AI84" t="s">
        <v>204</v>
      </c>
      <c r="AJ84" t="s">
        <v>205</v>
      </c>
      <c r="AK84" t="s">
        <v>206</v>
      </c>
      <c r="AL84" t="s">
        <v>207</v>
      </c>
      <c r="AM84" t="s">
        <v>208</v>
      </c>
      <c r="AN84" t="s">
        <v>209</v>
      </c>
    </row>
    <row r="85" spans="1:40" ht="15.75" hidden="1" outlineLevel="1">
      <c r="A85" s="95">
        <f t="shared" ca="1" si="154"/>
        <v>0</v>
      </c>
      <c r="B85" s="78" t="s">
        <v>88</v>
      </c>
      <c r="C85" s="284">
        <f ca="1">INDIRECT($U85&amp;"!"&amp;W85)</f>
        <v>0</v>
      </c>
      <c r="D85" s="70">
        <f t="shared" ca="1" si="150"/>
        <v>0</v>
      </c>
      <c r="E85" s="71">
        <f t="shared" ca="1" si="151"/>
        <v>0</v>
      </c>
      <c r="F85" s="71">
        <f t="shared" ca="1" si="155"/>
        <v>0</v>
      </c>
      <c r="G85" s="71">
        <f t="shared" ca="1" si="156"/>
        <v>0</v>
      </c>
      <c r="H85" s="71">
        <f t="shared" ca="1" si="157"/>
        <v>0</v>
      </c>
      <c r="I85" s="71">
        <f t="shared" ca="1" si="158"/>
        <v>0</v>
      </c>
      <c r="J85" s="71">
        <f t="shared" ca="1" si="159"/>
        <v>0</v>
      </c>
      <c r="K85" s="71">
        <f t="shared" ca="1" si="160"/>
        <v>0</v>
      </c>
      <c r="L85" s="71">
        <f t="shared" ca="1" si="161"/>
        <v>0</v>
      </c>
      <c r="M85" s="71">
        <f t="shared" ca="1" si="162"/>
        <v>0</v>
      </c>
      <c r="N85" s="71">
        <f t="shared" ca="1" si="163"/>
        <v>0</v>
      </c>
      <c r="O85" s="71">
        <f t="shared" ca="1" si="164"/>
        <v>0</v>
      </c>
      <c r="P85" s="71">
        <f t="shared" ca="1" si="165"/>
        <v>0</v>
      </c>
      <c r="Q85" s="71">
        <f t="shared" ca="1" si="166"/>
        <v>0</v>
      </c>
      <c r="R85" s="71">
        <f t="shared" ca="1" si="167"/>
        <v>0</v>
      </c>
      <c r="S85" s="71">
        <f t="shared" ca="1" si="168"/>
        <v>0</v>
      </c>
      <c r="T85" s="72">
        <f t="shared" ca="1" si="153"/>
        <v>0</v>
      </c>
      <c r="U85" t="str">
        <f t="shared" si="169"/>
        <v>Nachname_7</v>
      </c>
      <c r="V85" t="s">
        <v>137</v>
      </c>
      <c r="W85" s="73" t="s">
        <v>210</v>
      </c>
      <c r="X85" s="56" t="s">
        <v>211</v>
      </c>
      <c r="Y85" s="56" t="s">
        <v>212</v>
      </c>
      <c r="Z85" t="s">
        <v>213</v>
      </c>
      <c r="AA85" t="s">
        <v>214</v>
      </c>
      <c r="AB85" t="s">
        <v>215</v>
      </c>
      <c r="AC85" t="s">
        <v>216</v>
      </c>
      <c r="AD85" t="s">
        <v>217</v>
      </c>
      <c r="AE85" t="s">
        <v>218</v>
      </c>
      <c r="AF85" t="s">
        <v>219</v>
      </c>
      <c r="AG85" t="s">
        <v>220</v>
      </c>
      <c r="AH85" t="s">
        <v>221</v>
      </c>
      <c r="AI85" t="s">
        <v>222</v>
      </c>
      <c r="AJ85" t="s">
        <v>223</v>
      </c>
      <c r="AK85" t="s">
        <v>224</v>
      </c>
      <c r="AL85" t="s">
        <v>225</v>
      </c>
      <c r="AM85" t="s">
        <v>226</v>
      </c>
      <c r="AN85" t="s">
        <v>227</v>
      </c>
    </row>
    <row r="86" spans="1:40" ht="15.75" hidden="1" outlineLevel="1">
      <c r="A86" s="95">
        <f t="shared" ca="1" si="154"/>
        <v>0</v>
      </c>
      <c r="B86" s="79" t="s">
        <v>228</v>
      </c>
      <c r="C86" s="285"/>
      <c r="D86" s="70">
        <f t="shared" ca="1" si="150"/>
        <v>0</v>
      </c>
      <c r="E86" s="71">
        <f t="shared" ca="1" si="151"/>
        <v>0</v>
      </c>
      <c r="F86" s="71">
        <f t="shared" ca="1" si="155"/>
        <v>0</v>
      </c>
      <c r="G86" s="71">
        <f t="shared" ca="1" si="156"/>
        <v>0</v>
      </c>
      <c r="H86" s="71">
        <f t="shared" ca="1" si="157"/>
        <v>0</v>
      </c>
      <c r="I86" s="71">
        <f t="shared" ca="1" si="158"/>
        <v>0</v>
      </c>
      <c r="J86" s="71">
        <f t="shared" ca="1" si="159"/>
        <v>0</v>
      </c>
      <c r="K86" s="71">
        <f t="shared" ca="1" si="160"/>
        <v>0</v>
      </c>
      <c r="L86" s="71">
        <f t="shared" ca="1" si="161"/>
        <v>0</v>
      </c>
      <c r="M86" s="71">
        <f t="shared" ca="1" si="162"/>
        <v>0</v>
      </c>
      <c r="N86" s="71">
        <f t="shared" ca="1" si="163"/>
        <v>0</v>
      </c>
      <c r="O86" s="71">
        <f t="shared" ca="1" si="164"/>
        <v>0</v>
      </c>
      <c r="P86" s="71">
        <f t="shared" ca="1" si="165"/>
        <v>0</v>
      </c>
      <c r="Q86" s="71">
        <f t="shared" ca="1" si="166"/>
        <v>0</v>
      </c>
      <c r="R86" s="71">
        <f t="shared" ca="1" si="167"/>
        <v>0</v>
      </c>
      <c r="S86" s="71">
        <f t="shared" ca="1" si="168"/>
        <v>0</v>
      </c>
      <c r="T86" s="72">
        <f t="shared" ca="1" si="153"/>
        <v>0</v>
      </c>
      <c r="U86" t="str">
        <f t="shared" si="169"/>
        <v>Nachname_7</v>
      </c>
      <c r="V86" t="s">
        <v>137</v>
      </c>
      <c r="X86" s="56" t="s">
        <v>229</v>
      </c>
      <c r="Y86" s="56" t="s">
        <v>230</v>
      </c>
      <c r="Z86" t="s">
        <v>231</v>
      </c>
      <c r="AA86" t="s">
        <v>232</v>
      </c>
      <c r="AB86" t="s">
        <v>233</v>
      </c>
      <c r="AC86" t="s">
        <v>234</v>
      </c>
      <c r="AD86" t="s">
        <v>235</v>
      </c>
      <c r="AE86" t="s">
        <v>236</v>
      </c>
      <c r="AF86" t="s">
        <v>237</v>
      </c>
      <c r="AG86" t="s">
        <v>238</v>
      </c>
      <c r="AH86" t="s">
        <v>239</v>
      </c>
      <c r="AI86" t="s">
        <v>240</v>
      </c>
      <c r="AJ86" t="s">
        <v>241</v>
      </c>
      <c r="AK86" t="s">
        <v>242</v>
      </c>
      <c r="AL86" t="s">
        <v>243</v>
      </c>
      <c r="AM86" t="s">
        <v>244</v>
      </c>
      <c r="AN86" t="s">
        <v>245</v>
      </c>
    </row>
    <row r="87" spans="1:40" ht="15.75" hidden="1" outlineLevel="1">
      <c r="A87" s="95">
        <f t="shared" ca="1" si="154"/>
        <v>0</v>
      </c>
      <c r="B87" s="80" t="s">
        <v>89</v>
      </c>
      <c r="C87" s="284">
        <f ca="1">INDIRECT($U87&amp;"!"&amp;W87)</f>
        <v>0</v>
      </c>
      <c r="D87" s="70">
        <f t="shared" ca="1" si="150"/>
        <v>0</v>
      </c>
      <c r="E87" s="71">
        <f t="shared" ca="1" si="151"/>
        <v>0</v>
      </c>
      <c r="F87" s="71">
        <f t="shared" ca="1" si="155"/>
        <v>0</v>
      </c>
      <c r="G87" s="71">
        <f t="shared" ca="1" si="156"/>
        <v>0</v>
      </c>
      <c r="H87" s="71">
        <f t="shared" ca="1" si="157"/>
        <v>0</v>
      </c>
      <c r="I87" s="71">
        <f t="shared" ca="1" si="158"/>
        <v>0</v>
      </c>
      <c r="J87" s="71">
        <f t="shared" ca="1" si="159"/>
        <v>0</v>
      </c>
      <c r="K87" s="71">
        <f t="shared" ca="1" si="160"/>
        <v>0</v>
      </c>
      <c r="L87" s="71">
        <f t="shared" ca="1" si="161"/>
        <v>0</v>
      </c>
      <c r="M87" s="71">
        <f t="shared" ca="1" si="162"/>
        <v>0</v>
      </c>
      <c r="N87" s="71">
        <f t="shared" ca="1" si="163"/>
        <v>0</v>
      </c>
      <c r="O87" s="71">
        <f t="shared" ca="1" si="164"/>
        <v>0</v>
      </c>
      <c r="P87" s="71">
        <f t="shared" ca="1" si="165"/>
        <v>0</v>
      </c>
      <c r="Q87" s="71">
        <f t="shared" ca="1" si="166"/>
        <v>0</v>
      </c>
      <c r="R87" s="71">
        <f t="shared" ca="1" si="167"/>
        <v>0</v>
      </c>
      <c r="S87" s="71">
        <f t="shared" ca="1" si="168"/>
        <v>0</v>
      </c>
      <c r="T87" s="72">
        <f t="shared" ca="1" si="153"/>
        <v>0</v>
      </c>
      <c r="U87" t="str">
        <f t="shared" si="169"/>
        <v>Nachname_7</v>
      </c>
      <c r="V87" t="s">
        <v>137</v>
      </c>
      <c r="W87" s="73" t="s">
        <v>246</v>
      </c>
      <c r="X87" s="56" t="s">
        <v>247</v>
      </c>
      <c r="Y87" s="56" t="s">
        <v>248</v>
      </c>
      <c r="Z87" t="s">
        <v>249</v>
      </c>
      <c r="AA87" t="s">
        <v>250</v>
      </c>
      <c r="AB87" t="s">
        <v>251</v>
      </c>
      <c r="AC87" t="s">
        <v>252</v>
      </c>
      <c r="AD87" t="s">
        <v>253</v>
      </c>
      <c r="AE87" t="s">
        <v>254</v>
      </c>
      <c r="AF87" t="s">
        <v>255</v>
      </c>
      <c r="AG87" t="s">
        <v>256</v>
      </c>
      <c r="AH87" t="s">
        <v>257</v>
      </c>
      <c r="AI87" t="s">
        <v>258</v>
      </c>
      <c r="AJ87" t="s">
        <v>259</v>
      </c>
      <c r="AK87" t="s">
        <v>260</v>
      </c>
      <c r="AL87" t="s">
        <v>261</v>
      </c>
      <c r="AM87" t="s">
        <v>262</v>
      </c>
      <c r="AN87" t="s">
        <v>263</v>
      </c>
    </row>
    <row r="88" spans="1:40" ht="15.75" hidden="1" outlineLevel="1">
      <c r="A88" s="95">
        <f t="shared" ca="1" si="154"/>
        <v>0</v>
      </c>
      <c r="B88" s="80" t="s">
        <v>264</v>
      </c>
      <c r="C88" s="285"/>
      <c r="D88" s="70">
        <f t="shared" ca="1" si="150"/>
        <v>0</v>
      </c>
      <c r="E88" s="71">
        <f t="shared" ca="1" si="151"/>
        <v>0</v>
      </c>
      <c r="F88" s="71">
        <f t="shared" ca="1" si="155"/>
        <v>0</v>
      </c>
      <c r="G88" s="71">
        <f t="shared" ca="1" si="156"/>
        <v>0</v>
      </c>
      <c r="H88" s="71">
        <f t="shared" ca="1" si="157"/>
        <v>0</v>
      </c>
      <c r="I88" s="71">
        <f t="shared" ca="1" si="158"/>
        <v>0</v>
      </c>
      <c r="J88" s="71">
        <f t="shared" ca="1" si="159"/>
        <v>0</v>
      </c>
      <c r="K88" s="71">
        <f t="shared" ca="1" si="160"/>
        <v>0</v>
      </c>
      <c r="L88" s="71">
        <f t="shared" ca="1" si="161"/>
        <v>0</v>
      </c>
      <c r="M88" s="71">
        <f t="shared" ca="1" si="162"/>
        <v>0</v>
      </c>
      <c r="N88" s="71">
        <f t="shared" ca="1" si="163"/>
        <v>0</v>
      </c>
      <c r="O88" s="71">
        <f t="shared" ca="1" si="164"/>
        <v>0</v>
      </c>
      <c r="P88" s="71">
        <f t="shared" ca="1" si="165"/>
        <v>0</v>
      </c>
      <c r="Q88" s="71">
        <f t="shared" ca="1" si="166"/>
        <v>0</v>
      </c>
      <c r="R88" s="71">
        <f t="shared" ca="1" si="167"/>
        <v>0</v>
      </c>
      <c r="S88" s="71">
        <f t="shared" ca="1" si="168"/>
        <v>0</v>
      </c>
      <c r="T88" s="72">
        <f t="shared" ca="1" si="153"/>
        <v>0</v>
      </c>
      <c r="U88" t="str">
        <f t="shared" si="169"/>
        <v>Nachname_7</v>
      </c>
      <c r="V88" t="s">
        <v>137</v>
      </c>
      <c r="X88" s="56" t="s">
        <v>265</v>
      </c>
      <c r="Y88" s="56" t="s">
        <v>266</v>
      </c>
      <c r="Z88" t="s">
        <v>267</v>
      </c>
      <c r="AA88" t="s">
        <v>268</v>
      </c>
      <c r="AB88" t="s">
        <v>269</v>
      </c>
      <c r="AC88" t="s">
        <v>270</v>
      </c>
      <c r="AD88" t="s">
        <v>271</v>
      </c>
      <c r="AE88" t="s">
        <v>272</v>
      </c>
      <c r="AF88" t="s">
        <v>273</v>
      </c>
      <c r="AG88" t="s">
        <v>274</v>
      </c>
      <c r="AH88" t="s">
        <v>275</v>
      </c>
      <c r="AI88" t="s">
        <v>276</v>
      </c>
      <c r="AJ88" t="s">
        <v>277</v>
      </c>
      <c r="AK88" t="s">
        <v>278</v>
      </c>
      <c r="AL88" t="s">
        <v>279</v>
      </c>
      <c r="AM88" t="s">
        <v>280</v>
      </c>
      <c r="AN88" t="s">
        <v>281</v>
      </c>
    </row>
    <row r="89" spans="1:40" ht="15.75" hidden="1" outlineLevel="1">
      <c r="A89" s="95">
        <f ca="1">A86</f>
        <v>0</v>
      </c>
      <c r="B89" s="81" t="s">
        <v>90</v>
      </c>
      <c r="C89" s="82">
        <f ca="1">INDIRECT($U89&amp;"!"&amp;W89)</f>
        <v>0</v>
      </c>
      <c r="D89" s="70">
        <f t="shared" ca="1" si="150"/>
        <v>0</v>
      </c>
      <c r="E89" s="71">
        <f t="shared" ca="1" si="151"/>
        <v>0</v>
      </c>
      <c r="F89" s="71">
        <f t="shared" ca="1" si="155"/>
        <v>0</v>
      </c>
      <c r="G89" s="71">
        <f t="shared" ca="1" si="156"/>
        <v>0</v>
      </c>
      <c r="H89" s="71">
        <f t="shared" ca="1" si="157"/>
        <v>0</v>
      </c>
      <c r="I89" s="71">
        <f t="shared" ca="1" si="158"/>
        <v>0</v>
      </c>
      <c r="J89" s="71">
        <f t="shared" ca="1" si="159"/>
        <v>0</v>
      </c>
      <c r="K89" s="71">
        <f t="shared" ca="1" si="160"/>
        <v>0</v>
      </c>
      <c r="L89" s="71">
        <f t="shared" ca="1" si="161"/>
        <v>0</v>
      </c>
      <c r="M89" s="71">
        <f t="shared" ca="1" si="162"/>
        <v>0</v>
      </c>
      <c r="N89" s="71">
        <f t="shared" ca="1" si="163"/>
        <v>0</v>
      </c>
      <c r="O89" s="71">
        <f t="shared" ca="1" si="164"/>
        <v>0</v>
      </c>
      <c r="P89" s="71">
        <f t="shared" ca="1" si="165"/>
        <v>0</v>
      </c>
      <c r="Q89" s="71">
        <f t="shared" ca="1" si="166"/>
        <v>0</v>
      </c>
      <c r="R89" s="71">
        <f t="shared" ca="1" si="167"/>
        <v>0</v>
      </c>
      <c r="S89" s="71">
        <f t="shared" ca="1" si="168"/>
        <v>0</v>
      </c>
      <c r="T89" s="72">
        <f t="shared" ca="1" si="153"/>
        <v>0</v>
      </c>
      <c r="U89" t="str">
        <f t="shared" si="169"/>
        <v>Nachname_7</v>
      </c>
      <c r="V89" t="s">
        <v>137</v>
      </c>
      <c r="W89" s="73" t="s">
        <v>282</v>
      </c>
      <c r="X89" s="56" t="s">
        <v>283</v>
      </c>
      <c r="Y89" s="56" t="s">
        <v>284</v>
      </c>
      <c r="Z89" t="s">
        <v>285</v>
      </c>
      <c r="AA89" t="s">
        <v>286</v>
      </c>
      <c r="AB89" t="s">
        <v>287</v>
      </c>
      <c r="AC89" t="s">
        <v>288</v>
      </c>
      <c r="AD89" t="s">
        <v>289</v>
      </c>
      <c r="AE89" t="s">
        <v>290</v>
      </c>
      <c r="AF89" t="s">
        <v>291</v>
      </c>
      <c r="AG89" t="s">
        <v>292</v>
      </c>
      <c r="AH89" t="s">
        <v>293</v>
      </c>
      <c r="AI89" t="s">
        <v>294</v>
      </c>
      <c r="AJ89" t="s">
        <v>295</v>
      </c>
      <c r="AK89" t="s">
        <v>296</v>
      </c>
      <c r="AL89" t="s">
        <v>297</v>
      </c>
      <c r="AM89" t="s">
        <v>298</v>
      </c>
      <c r="AN89" t="s">
        <v>299</v>
      </c>
    </row>
    <row r="90" spans="1:40" s="83" customFormat="1" ht="15.75" hidden="1" outlineLevel="1">
      <c r="A90" s="84"/>
      <c r="B90" s="85" t="s">
        <v>300</v>
      </c>
      <c r="C90" s="86">
        <f t="shared" ref="C90:D90" ca="1" si="170">SUM(C81:C89)</f>
        <v>0</v>
      </c>
      <c r="D90" s="87">
        <f t="shared" ca="1" si="170"/>
        <v>0</v>
      </c>
      <c r="E90" s="88">
        <f t="shared" ref="E90:T90" ca="1" si="171">SUM(E81:E89)</f>
        <v>0</v>
      </c>
      <c r="F90" s="88">
        <f t="shared" ca="1" si="171"/>
        <v>0</v>
      </c>
      <c r="G90" s="88">
        <f t="shared" ca="1" si="171"/>
        <v>0</v>
      </c>
      <c r="H90" s="88">
        <f t="shared" ca="1" si="171"/>
        <v>0</v>
      </c>
      <c r="I90" s="88">
        <f t="shared" ca="1" si="171"/>
        <v>0</v>
      </c>
      <c r="J90" s="88">
        <f t="shared" ca="1" si="171"/>
        <v>0</v>
      </c>
      <c r="K90" s="88">
        <f t="shared" ca="1" si="171"/>
        <v>0</v>
      </c>
      <c r="L90" s="88">
        <f t="shared" ca="1" si="171"/>
        <v>0</v>
      </c>
      <c r="M90" s="88">
        <f t="shared" ca="1" si="171"/>
        <v>0</v>
      </c>
      <c r="N90" s="88">
        <f t="shared" ca="1" si="171"/>
        <v>0</v>
      </c>
      <c r="O90" s="88">
        <f t="shared" ca="1" si="171"/>
        <v>0</v>
      </c>
      <c r="P90" s="88">
        <f t="shared" ca="1" si="171"/>
        <v>0</v>
      </c>
      <c r="Q90" s="88">
        <f t="shared" ca="1" si="171"/>
        <v>0</v>
      </c>
      <c r="R90" s="88">
        <f t="shared" ca="1" si="171"/>
        <v>0</v>
      </c>
      <c r="S90" s="88">
        <f t="shared" ca="1" si="171"/>
        <v>0</v>
      </c>
      <c r="T90" s="88">
        <f t="shared" ca="1" si="171"/>
        <v>0</v>
      </c>
      <c r="X90" s="89"/>
      <c r="Y90" s="89"/>
    </row>
    <row r="91" spans="1:40" ht="15.75" collapsed="1">
      <c r="A91" s="90" t="s">
        <v>307</v>
      </c>
      <c r="B91" s="91"/>
      <c r="C91" s="92"/>
      <c r="D91" s="91"/>
      <c r="E91" s="93"/>
      <c r="F91" s="93"/>
      <c r="G91" s="93"/>
      <c r="H91" s="93"/>
      <c r="I91" s="93"/>
      <c r="J91" s="93"/>
      <c r="K91" s="93"/>
      <c r="L91" s="93"/>
      <c r="M91" s="93"/>
      <c r="N91" s="93"/>
      <c r="O91" s="93"/>
      <c r="P91" s="93"/>
      <c r="Q91" s="93"/>
      <c r="R91" s="93"/>
      <c r="S91" s="93"/>
      <c r="T91" s="94"/>
    </row>
    <row r="92" spans="1:40" ht="15.75" hidden="1" outlineLevel="1">
      <c r="A92" s="68">
        <f ca="1">INDIRECT($U92&amp;"!"&amp;V92)</f>
        <v>0</v>
      </c>
      <c r="B92" s="69" t="s">
        <v>86</v>
      </c>
      <c r="C92" s="284">
        <f ca="1">INDIRECT($U92&amp;"!"&amp;W92)</f>
        <v>0</v>
      </c>
      <c r="D92" s="70">
        <f t="shared" ref="D92:D99" ca="1" si="172">INDIRECT($U92&amp;"!"&amp;X92)</f>
        <v>0</v>
      </c>
      <c r="E92" s="71">
        <f t="shared" ref="E92:E100" ca="1" si="173">INDIRECT($U92&amp;"!"&amp;Z92)</f>
        <v>0</v>
      </c>
      <c r="F92" s="71">
        <f t="shared" ref="F92:S92" ca="1" si="174">INDIRECT($U92&amp;"!"&amp;AA92)</f>
        <v>0</v>
      </c>
      <c r="G92" s="71">
        <f t="shared" ca="1" si="174"/>
        <v>0</v>
      </c>
      <c r="H92" s="71">
        <f t="shared" ca="1" si="174"/>
        <v>0</v>
      </c>
      <c r="I92" s="71">
        <f t="shared" ca="1" si="174"/>
        <v>0</v>
      </c>
      <c r="J92" s="71">
        <f t="shared" ca="1" si="174"/>
        <v>0</v>
      </c>
      <c r="K92" s="71">
        <f t="shared" ca="1" si="174"/>
        <v>0</v>
      </c>
      <c r="L92" s="71">
        <f t="shared" ca="1" si="174"/>
        <v>0</v>
      </c>
      <c r="M92" s="71">
        <f t="shared" ca="1" si="174"/>
        <v>0</v>
      </c>
      <c r="N92" s="71">
        <f t="shared" ca="1" si="174"/>
        <v>0</v>
      </c>
      <c r="O92" s="71">
        <f t="shared" ca="1" si="174"/>
        <v>0</v>
      </c>
      <c r="P92" s="71">
        <f t="shared" ca="1" si="174"/>
        <v>0</v>
      </c>
      <c r="Q92" s="71">
        <f t="shared" ca="1" si="174"/>
        <v>0</v>
      </c>
      <c r="R92" s="71">
        <f t="shared" ca="1" si="174"/>
        <v>0</v>
      </c>
      <c r="S92" s="71">
        <f t="shared" ca="1" si="174"/>
        <v>0</v>
      </c>
      <c r="T92" s="72">
        <f t="shared" ca="1" si="153"/>
        <v>0</v>
      </c>
      <c r="U92" t="str">
        <f>A91</f>
        <v>Nachname_8</v>
      </c>
      <c r="V92" t="s">
        <v>137</v>
      </c>
      <c r="W92" s="73" t="s">
        <v>138</v>
      </c>
      <c r="X92" s="56" t="s">
        <v>139</v>
      </c>
      <c r="Y92" s="56" t="s">
        <v>140</v>
      </c>
      <c r="Z92" t="s">
        <v>141</v>
      </c>
      <c r="AA92" t="s">
        <v>142</v>
      </c>
      <c r="AB92" t="s">
        <v>143</v>
      </c>
      <c r="AC92" t="s">
        <v>144</v>
      </c>
      <c r="AD92" t="s">
        <v>145</v>
      </c>
      <c r="AE92" t="s">
        <v>146</v>
      </c>
      <c r="AF92" t="s">
        <v>147</v>
      </c>
      <c r="AG92" t="s">
        <v>148</v>
      </c>
      <c r="AH92" t="s">
        <v>149</v>
      </c>
      <c r="AI92" t="s">
        <v>150</v>
      </c>
      <c r="AJ92" t="s">
        <v>151</v>
      </c>
      <c r="AK92" t="s">
        <v>152</v>
      </c>
      <c r="AL92" t="s">
        <v>153</v>
      </c>
      <c r="AM92" t="s">
        <v>154</v>
      </c>
      <c r="AN92" t="s">
        <v>155</v>
      </c>
    </row>
    <row r="93" spans="1:40" ht="15.75" hidden="1" outlineLevel="1">
      <c r="A93" s="95">
        <f t="shared" ref="A93:A99" ca="1" si="175">A92</f>
        <v>0</v>
      </c>
      <c r="B93" s="74" t="s">
        <v>156</v>
      </c>
      <c r="C93" s="285"/>
      <c r="D93" s="70">
        <f t="shared" ca="1" si="172"/>
        <v>0</v>
      </c>
      <c r="E93" s="71">
        <f t="shared" ca="1" si="173"/>
        <v>0</v>
      </c>
      <c r="F93" s="71">
        <f t="shared" ref="F93:F100" ca="1" si="176">INDIRECT($U93&amp;"!"&amp;AA93)</f>
        <v>0</v>
      </c>
      <c r="G93" s="71">
        <f t="shared" ref="G93:G100" ca="1" si="177">INDIRECT($U93&amp;"!"&amp;AB93)</f>
        <v>0</v>
      </c>
      <c r="H93" s="71">
        <f t="shared" ref="H93:H100" ca="1" si="178">INDIRECT($U93&amp;"!"&amp;AC93)</f>
        <v>0</v>
      </c>
      <c r="I93" s="71">
        <f t="shared" ref="I93:I100" ca="1" si="179">INDIRECT($U93&amp;"!"&amp;AD93)</f>
        <v>0</v>
      </c>
      <c r="J93" s="71">
        <f t="shared" ref="J93:J100" ca="1" si="180">INDIRECT($U93&amp;"!"&amp;AE93)</f>
        <v>0</v>
      </c>
      <c r="K93" s="71">
        <f t="shared" ref="K93:K100" ca="1" si="181">INDIRECT($U93&amp;"!"&amp;AF93)</f>
        <v>0</v>
      </c>
      <c r="L93" s="71">
        <f t="shared" ref="L93:L100" ca="1" si="182">INDIRECT($U93&amp;"!"&amp;AG93)</f>
        <v>0</v>
      </c>
      <c r="M93" s="71">
        <f t="shared" ref="M93:M100" ca="1" si="183">INDIRECT($U93&amp;"!"&amp;AH93)</f>
        <v>0</v>
      </c>
      <c r="N93" s="71">
        <f t="shared" ref="N93:N100" ca="1" si="184">INDIRECT($U93&amp;"!"&amp;AI93)</f>
        <v>0</v>
      </c>
      <c r="O93" s="71">
        <f t="shared" ref="O93:O100" ca="1" si="185">INDIRECT($U93&amp;"!"&amp;AJ93)</f>
        <v>0</v>
      </c>
      <c r="P93" s="71">
        <f t="shared" ref="P93:P100" ca="1" si="186">INDIRECT($U93&amp;"!"&amp;AK93)</f>
        <v>0</v>
      </c>
      <c r="Q93" s="71">
        <f t="shared" ref="Q93:Q100" ca="1" si="187">INDIRECT($U93&amp;"!"&amp;AL93)</f>
        <v>0</v>
      </c>
      <c r="R93" s="71">
        <f t="shared" ref="R93:R100" ca="1" si="188">INDIRECT($U93&amp;"!"&amp;AM93)</f>
        <v>0</v>
      </c>
      <c r="S93" s="71">
        <f t="shared" ref="S93:S100" ca="1" si="189">INDIRECT($U93&amp;"!"&amp;AN93)</f>
        <v>0</v>
      </c>
      <c r="T93" s="72">
        <f t="shared" ca="1" si="153"/>
        <v>0</v>
      </c>
      <c r="U93" t="str">
        <f t="shared" ref="U93:U100" si="190">U92</f>
        <v>Nachname_8</v>
      </c>
      <c r="V93" t="s">
        <v>137</v>
      </c>
      <c r="X93" s="56" t="s">
        <v>157</v>
      </c>
      <c r="Y93" s="56" t="s">
        <v>158</v>
      </c>
      <c r="Z93" t="s">
        <v>159</v>
      </c>
      <c r="AA93" t="s">
        <v>160</v>
      </c>
      <c r="AB93" t="s">
        <v>161</v>
      </c>
      <c r="AC93" t="s">
        <v>162</v>
      </c>
      <c r="AD93" t="s">
        <v>163</v>
      </c>
      <c r="AE93" t="s">
        <v>164</v>
      </c>
      <c r="AF93" t="s">
        <v>165</v>
      </c>
      <c r="AG93" t="s">
        <v>166</v>
      </c>
      <c r="AH93" t="s">
        <v>167</v>
      </c>
      <c r="AI93" t="s">
        <v>168</v>
      </c>
      <c r="AJ93" t="s">
        <v>169</v>
      </c>
      <c r="AK93" t="s">
        <v>170</v>
      </c>
      <c r="AL93" t="s">
        <v>171</v>
      </c>
      <c r="AM93" t="s">
        <v>172</v>
      </c>
      <c r="AN93" t="s">
        <v>173</v>
      </c>
    </row>
    <row r="94" spans="1:40" ht="15.75" hidden="1" outlineLevel="1">
      <c r="A94" s="95">
        <f t="shared" ca="1" si="175"/>
        <v>0</v>
      </c>
      <c r="B94" s="76" t="s">
        <v>87</v>
      </c>
      <c r="C94" s="284">
        <f ca="1">INDIRECT($U94&amp;"!"&amp;W94)</f>
        <v>0</v>
      </c>
      <c r="D94" s="70">
        <f t="shared" ca="1" si="172"/>
        <v>0</v>
      </c>
      <c r="E94" s="71">
        <f t="shared" ca="1" si="173"/>
        <v>0</v>
      </c>
      <c r="F94" s="71">
        <f t="shared" ca="1" si="176"/>
        <v>0</v>
      </c>
      <c r="G94" s="71">
        <f t="shared" ca="1" si="177"/>
        <v>0</v>
      </c>
      <c r="H94" s="71">
        <f t="shared" ca="1" si="178"/>
        <v>0</v>
      </c>
      <c r="I94" s="71">
        <f t="shared" ca="1" si="179"/>
        <v>0</v>
      </c>
      <c r="J94" s="71">
        <f t="shared" ca="1" si="180"/>
        <v>0</v>
      </c>
      <c r="K94" s="71">
        <f t="shared" ca="1" si="181"/>
        <v>0</v>
      </c>
      <c r="L94" s="71">
        <f t="shared" ca="1" si="182"/>
        <v>0</v>
      </c>
      <c r="M94" s="71">
        <f t="shared" ca="1" si="183"/>
        <v>0</v>
      </c>
      <c r="N94" s="71">
        <f t="shared" ca="1" si="184"/>
        <v>0</v>
      </c>
      <c r="O94" s="71">
        <f t="shared" ca="1" si="185"/>
        <v>0</v>
      </c>
      <c r="P94" s="71">
        <f t="shared" ca="1" si="186"/>
        <v>0</v>
      </c>
      <c r="Q94" s="71">
        <f t="shared" ca="1" si="187"/>
        <v>0</v>
      </c>
      <c r="R94" s="71">
        <f t="shared" ca="1" si="188"/>
        <v>0</v>
      </c>
      <c r="S94" s="71">
        <f t="shared" ca="1" si="189"/>
        <v>0</v>
      </c>
      <c r="T94" s="72">
        <f t="shared" ca="1" si="153"/>
        <v>0</v>
      </c>
      <c r="U94" t="str">
        <f t="shared" si="190"/>
        <v>Nachname_8</v>
      </c>
      <c r="V94" t="s">
        <v>137</v>
      </c>
      <c r="W94" s="73" t="s">
        <v>174</v>
      </c>
      <c r="X94" s="56" t="s">
        <v>175</v>
      </c>
      <c r="Y94" s="56" t="s">
        <v>176</v>
      </c>
      <c r="Z94" t="s">
        <v>177</v>
      </c>
      <c r="AA94" t="s">
        <v>178</v>
      </c>
      <c r="AB94" t="s">
        <v>179</v>
      </c>
      <c r="AC94" t="s">
        <v>180</v>
      </c>
      <c r="AD94" t="s">
        <v>181</v>
      </c>
      <c r="AE94" t="s">
        <v>182</v>
      </c>
      <c r="AF94" t="s">
        <v>183</v>
      </c>
      <c r="AG94" t="s">
        <v>184</v>
      </c>
      <c r="AH94" t="s">
        <v>185</v>
      </c>
      <c r="AI94" t="s">
        <v>186</v>
      </c>
      <c r="AJ94" t="s">
        <v>187</v>
      </c>
      <c r="AK94" t="s">
        <v>188</v>
      </c>
      <c r="AL94" t="s">
        <v>189</v>
      </c>
      <c r="AM94" t="s">
        <v>190</v>
      </c>
      <c r="AN94" t="s">
        <v>191</v>
      </c>
    </row>
    <row r="95" spans="1:40" ht="15.75" hidden="1" outlineLevel="1">
      <c r="A95" s="95">
        <f t="shared" ca="1" si="175"/>
        <v>0</v>
      </c>
      <c r="B95" s="77" t="s">
        <v>192</v>
      </c>
      <c r="C95" s="285"/>
      <c r="D95" s="70">
        <f t="shared" ca="1" si="172"/>
        <v>0</v>
      </c>
      <c r="E95" s="71">
        <f t="shared" ca="1" si="173"/>
        <v>0</v>
      </c>
      <c r="F95" s="71">
        <f t="shared" ca="1" si="176"/>
        <v>0</v>
      </c>
      <c r="G95" s="71">
        <f t="shared" ca="1" si="177"/>
        <v>0</v>
      </c>
      <c r="H95" s="71">
        <f t="shared" ca="1" si="178"/>
        <v>0</v>
      </c>
      <c r="I95" s="71">
        <f t="shared" ca="1" si="179"/>
        <v>0</v>
      </c>
      <c r="J95" s="71">
        <f t="shared" ca="1" si="180"/>
        <v>0</v>
      </c>
      <c r="K95" s="71">
        <f t="shared" ca="1" si="181"/>
        <v>0</v>
      </c>
      <c r="L95" s="71">
        <f t="shared" ca="1" si="182"/>
        <v>0</v>
      </c>
      <c r="M95" s="71">
        <f t="shared" ca="1" si="183"/>
        <v>0</v>
      </c>
      <c r="N95" s="71">
        <f t="shared" ca="1" si="184"/>
        <v>0</v>
      </c>
      <c r="O95" s="71">
        <f t="shared" ca="1" si="185"/>
        <v>0</v>
      </c>
      <c r="P95" s="71">
        <f t="shared" ca="1" si="186"/>
        <v>0</v>
      </c>
      <c r="Q95" s="71">
        <f t="shared" ca="1" si="187"/>
        <v>0</v>
      </c>
      <c r="R95" s="71">
        <f t="shared" ca="1" si="188"/>
        <v>0</v>
      </c>
      <c r="S95" s="71">
        <f t="shared" ca="1" si="189"/>
        <v>0</v>
      </c>
      <c r="T95" s="72">
        <f t="shared" ca="1" si="153"/>
        <v>0</v>
      </c>
      <c r="U95" t="str">
        <f t="shared" si="190"/>
        <v>Nachname_8</v>
      </c>
      <c r="V95" t="s">
        <v>137</v>
      </c>
      <c r="X95" s="56" t="s">
        <v>193</v>
      </c>
      <c r="Y95" s="56" t="s">
        <v>194</v>
      </c>
      <c r="Z95" t="s">
        <v>195</v>
      </c>
      <c r="AA95" t="s">
        <v>196</v>
      </c>
      <c r="AB95" t="s">
        <v>197</v>
      </c>
      <c r="AC95" t="s">
        <v>198</v>
      </c>
      <c r="AD95" t="s">
        <v>199</v>
      </c>
      <c r="AE95" t="s">
        <v>200</v>
      </c>
      <c r="AF95" t="s">
        <v>201</v>
      </c>
      <c r="AG95" t="s">
        <v>202</v>
      </c>
      <c r="AH95" t="s">
        <v>203</v>
      </c>
      <c r="AI95" t="s">
        <v>204</v>
      </c>
      <c r="AJ95" t="s">
        <v>205</v>
      </c>
      <c r="AK95" t="s">
        <v>206</v>
      </c>
      <c r="AL95" t="s">
        <v>207</v>
      </c>
      <c r="AM95" t="s">
        <v>208</v>
      </c>
      <c r="AN95" t="s">
        <v>209</v>
      </c>
    </row>
    <row r="96" spans="1:40" ht="15.75" hidden="1" outlineLevel="1">
      <c r="A96" s="95">
        <f t="shared" ca="1" si="175"/>
        <v>0</v>
      </c>
      <c r="B96" s="78" t="s">
        <v>88</v>
      </c>
      <c r="C96" s="284">
        <f ca="1">INDIRECT($U96&amp;"!"&amp;W96)</f>
        <v>0</v>
      </c>
      <c r="D96" s="70">
        <f t="shared" ca="1" si="172"/>
        <v>0</v>
      </c>
      <c r="E96" s="71">
        <f t="shared" ca="1" si="173"/>
        <v>0</v>
      </c>
      <c r="F96" s="71">
        <f t="shared" ca="1" si="176"/>
        <v>0</v>
      </c>
      <c r="G96" s="71">
        <f t="shared" ca="1" si="177"/>
        <v>0</v>
      </c>
      <c r="H96" s="71">
        <f t="shared" ca="1" si="178"/>
        <v>0</v>
      </c>
      <c r="I96" s="71">
        <f t="shared" ca="1" si="179"/>
        <v>0</v>
      </c>
      <c r="J96" s="71">
        <f t="shared" ca="1" si="180"/>
        <v>0</v>
      </c>
      <c r="K96" s="71">
        <f t="shared" ca="1" si="181"/>
        <v>0</v>
      </c>
      <c r="L96" s="71">
        <f t="shared" ca="1" si="182"/>
        <v>0</v>
      </c>
      <c r="M96" s="71">
        <f t="shared" ca="1" si="183"/>
        <v>0</v>
      </c>
      <c r="N96" s="71">
        <f t="shared" ca="1" si="184"/>
        <v>0</v>
      </c>
      <c r="O96" s="71">
        <f t="shared" ca="1" si="185"/>
        <v>0</v>
      </c>
      <c r="P96" s="71">
        <f t="shared" ca="1" si="186"/>
        <v>0</v>
      </c>
      <c r="Q96" s="71">
        <f t="shared" ca="1" si="187"/>
        <v>0</v>
      </c>
      <c r="R96" s="71">
        <f t="shared" ca="1" si="188"/>
        <v>0</v>
      </c>
      <c r="S96" s="71">
        <f t="shared" ca="1" si="189"/>
        <v>0</v>
      </c>
      <c r="T96" s="72">
        <f t="shared" ca="1" si="153"/>
        <v>0</v>
      </c>
      <c r="U96" t="str">
        <f t="shared" si="190"/>
        <v>Nachname_8</v>
      </c>
      <c r="V96" t="s">
        <v>137</v>
      </c>
      <c r="W96" s="73" t="s">
        <v>210</v>
      </c>
      <c r="X96" s="56" t="s">
        <v>211</v>
      </c>
      <c r="Y96" s="56" t="s">
        <v>212</v>
      </c>
      <c r="Z96" t="s">
        <v>213</v>
      </c>
      <c r="AA96" t="s">
        <v>214</v>
      </c>
      <c r="AB96" t="s">
        <v>215</v>
      </c>
      <c r="AC96" t="s">
        <v>216</v>
      </c>
      <c r="AD96" t="s">
        <v>217</v>
      </c>
      <c r="AE96" t="s">
        <v>218</v>
      </c>
      <c r="AF96" t="s">
        <v>219</v>
      </c>
      <c r="AG96" t="s">
        <v>220</v>
      </c>
      <c r="AH96" t="s">
        <v>221</v>
      </c>
      <c r="AI96" t="s">
        <v>222</v>
      </c>
      <c r="AJ96" t="s">
        <v>223</v>
      </c>
      <c r="AK96" t="s">
        <v>224</v>
      </c>
      <c r="AL96" t="s">
        <v>225</v>
      </c>
      <c r="AM96" t="s">
        <v>226</v>
      </c>
      <c r="AN96" t="s">
        <v>227</v>
      </c>
    </row>
    <row r="97" spans="1:40" ht="15.75" hidden="1" outlineLevel="1">
      <c r="A97" s="95">
        <f t="shared" ca="1" si="175"/>
        <v>0</v>
      </c>
      <c r="B97" s="79" t="s">
        <v>228</v>
      </c>
      <c r="C97" s="285"/>
      <c r="D97" s="70">
        <f t="shared" ca="1" si="172"/>
        <v>0</v>
      </c>
      <c r="E97" s="71">
        <f t="shared" ca="1" si="173"/>
        <v>0</v>
      </c>
      <c r="F97" s="71">
        <f t="shared" ca="1" si="176"/>
        <v>0</v>
      </c>
      <c r="G97" s="71">
        <f t="shared" ca="1" si="177"/>
        <v>0</v>
      </c>
      <c r="H97" s="71">
        <f t="shared" ca="1" si="178"/>
        <v>0</v>
      </c>
      <c r="I97" s="71">
        <f t="shared" ca="1" si="179"/>
        <v>0</v>
      </c>
      <c r="J97" s="71">
        <f t="shared" ca="1" si="180"/>
        <v>0</v>
      </c>
      <c r="K97" s="71">
        <f t="shared" ca="1" si="181"/>
        <v>0</v>
      </c>
      <c r="L97" s="71">
        <f t="shared" ca="1" si="182"/>
        <v>0</v>
      </c>
      <c r="M97" s="71">
        <f t="shared" ca="1" si="183"/>
        <v>0</v>
      </c>
      <c r="N97" s="71">
        <f t="shared" ca="1" si="184"/>
        <v>0</v>
      </c>
      <c r="O97" s="71">
        <f t="shared" ca="1" si="185"/>
        <v>0</v>
      </c>
      <c r="P97" s="71">
        <f t="shared" ca="1" si="186"/>
        <v>0</v>
      </c>
      <c r="Q97" s="71">
        <f t="shared" ca="1" si="187"/>
        <v>0</v>
      </c>
      <c r="R97" s="71">
        <f t="shared" ca="1" si="188"/>
        <v>0</v>
      </c>
      <c r="S97" s="71">
        <f t="shared" ca="1" si="189"/>
        <v>0</v>
      </c>
      <c r="T97" s="72">
        <f t="shared" ca="1" si="153"/>
        <v>0</v>
      </c>
      <c r="U97" t="str">
        <f t="shared" si="190"/>
        <v>Nachname_8</v>
      </c>
      <c r="V97" t="s">
        <v>137</v>
      </c>
      <c r="X97" s="56" t="s">
        <v>229</v>
      </c>
      <c r="Y97" s="56" t="s">
        <v>230</v>
      </c>
      <c r="Z97" t="s">
        <v>231</v>
      </c>
      <c r="AA97" t="s">
        <v>232</v>
      </c>
      <c r="AB97" t="s">
        <v>233</v>
      </c>
      <c r="AC97" t="s">
        <v>234</v>
      </c>
      <c r="AD97" t="s">
        <v>235</v>
      </c>
      <c r="AE97" t="s">
        <v>236</v>
      </c>
      <c r="AF97" t="s">
        <v>237</v>
      </c>
      <c r="AG97" t="s">
        <v>238</v>
      </c>
      <c r="AH97" t="s">
        <v>239</v>
      </c>
      <c r="AI97" t="s">
        <v>240</v>
      </c>
      <c r="AJ97" t="s">
        <v>241</v>
      </c>
      <c r="AK97" t="s">
        <v>242</v>
      </c>
      <c r="AL97" t="s">
        <v>243</v>
      </c>
      <c r="AM97" t="s">
        <v>244</v>
      </c>
      <c r="AN97" t="s">
        <v>245</v>
      </c>
    </row>
    <row r="98" spans="1:40" ht="15.75" hidden="1" outlineLevel="1">
      <c r="A98" s="95">
        <f t="shared" ca="1" si="175"/>
        <v>0</v>
      </c>
      <c r="B98" s="80" t="s">
        <v>89</v>
      </c>
      <c r="C98" s="284">
        <f ca="1">INDIRECT($U98&amp;"!"&amp;W98)</f>
        <v>0</v>
      </c>
      <c r="D98" s="70">
        <f t="shared" ca="1" si="172"/>
        <v>0</v>
      </c>
      <c r="E98" s="71">
        <f t="shared" ca="1" si="173"/>
        <v>0</v>
      </c>
      <c r="F98" s="71">
        <f t="shared" ca="1" si="176"/>
        <v>0</v>
      </c>
      <c r="G98" s="71">
        <f t="shared" ca="1" si="177"/>
        <v>0</v>
      </c>
      <c r="H98" s="71">
        <f t="shared" ca="1" si="178"/>
        <v>0</v>
      </c>
      <c r="I98" s="71">
        <f t="shared" ca="1" si="179"/>
        <v>0</v>
      </c>
      <c r="J98" s="71">
        <f t="shared" ca="1" si="180"/>
        <v>0</v>
      </c>
      <c r="K98" s="71">
        <f t="shared" ca="1" si="181"/>
        <v>0</v>
      </c>
      <c r="L98" s="71">
        <f t="shared" ca="1" si="182"/>
        <v>0</v>
      </c>
      <c r="M98" s="71">
        <f t="shared" ca="1" si="183"/>
        <v>0</v>
      </c>
      <c r="N98" s="71">
        <f t="shared" ca="1" si="184"/>
        <v>0</v>
      </c>
      <c r="O98" s="71">
        <f t="shared" ca="1" si="185"/>
        <v>0</v>
      </c>
      <c r="P98" s="71">
        <f t="shared" ca="1" si="186"/>
        <v>0</v>
      </c>
      <c r="Q98" s="71">
        <f t="shared" ca="1" si="187"/>
        <v>0</v>
      </c>
      <c r="R98" s="71">
        <f t="shared" ca="1" si="188"/>
        <v>0</v>
      </c>
      <c r="S98" s="71">
        <f t="shared" ca="1" si="189"/>
        <v>0</v>
      </c>
      <c r="T98" s="72">
        <f t="shared" ca="1" si="153"/>
        <v>0</v>
      </c>
      <c r="U98" t="str">
        <f t="shared" si="190"/>
        <v>Nachname_8</v>
      </c>
      <c r="V98" t="s">
        <v>137</v>
      </c>
      <c r="W98" s="73" t="s">
        <v>246</v>
      </c>
      <c r="X98" s="56" t="s">
        <v>247</v>
      </c>
      <c r="Y98" s="56" t="s">
        <v>248</v>
      </c>
      <c r="Z98" t="s">
        <v>249</v>
      </c>
      <c r="AA98" t="s">
        <v>250</v>
      </c>
      <c r="AB98" t="s">
        <v>251</v>
      </c>
      <c r="AC98" t="s">
        <v>252</v>
      </c>
      <c r="AD98" t="s">
        <v>253</v>
      </c>
      <c r="AE98" t="s">
        <v>254</v>
      </c>
      <c r="AF98" t="s">
        <v>255</v>
      </c>
      <c r="AG98" t="s">
        <v>256</v>
      </c>
      <c r="AH98" t="s">
        <v>257</v>
      </c>
      <c r="AI98" t="s">
        <v>258</v>
      </c>
      <c r="AJ98" t="s">
        <v>259</v>
      </c>
      <c r="AK98" t="s">
        <v>260</v>
      </c>
      <c r="AL98" t="s">
        <v>261</v>
      </c>
      <c r="AM98" t="s">
        <v>262</v>
      </c>
      <c r="AN98" t="s">
        <v>263</v>
      </c>
    </row>
    <row r="99" spans="1:40" ht="15.75" hidden="1" outlineLevel="1">
      <c r="A99" s="95">
        <f t="shared" ca="1" si="175"/>
        <v>0</v>
      </c>
      <c r="B99" s="80" t="s">
        <v>264</v>
      </c>
      <c r="C99" s="285"/>
      <c r="D99" s="70">
        <f t="shared" ca="1" si="172"/>
        <v>0</v>
      </c>
      <c r="E99" s="71">
        <f t="shared" ca="1" si="173"/>
        <v>0</v>
      </c>
      <c r="F99" s="71">
        <f t="shared" ca="1" si="176"/>
        <v>0</v>
      </c>
      <c r="G99" s="71">
        <f t="shared" ca="1" si="177"/>
        <v>0</v>
      </c>
      <c r="H99" s="71">
        <f t="shared" ca="1" si="178"/>
        <v>0</v>
      </c>
      <c r="I99" s="71">
        <f t="shared" ca="1" si="179"/>
        <v>0</v>
      </c>
      <c r="J99" s="71">
        <f t="shared" ca="1" si="180"/>
        <v>0</v>
      </c>
      <c r="K99" s="71">
        <f t="shared" ca="1" si="181"/>
        <v>0</v>
      </c>
      <c r="L99" s="71">
        <f t="shared" ca="1" si="182"/>
        <v>0</v>
      </c>
      <c r="M99" s="71">
        <f t="shared" ca="1" si="183"/>
        <v>0</v>
      </c>
      <c r="N99" s="71">
        <f t="shared" ca="1" si="184"/>
        <v>0</v>
      </c>
      <c r="O99" s="71">
        <f t="shared" ca="1" si="185"/>
        <v>0</v>
      </c>
      <c r="P99" s="71">
        <f t="shared" ca="1" si="186"/>
        <v>0</v>
      </c>
      <c r="Q99" s="71">
        <f t="shared" ca="1" si="187"/>
        <v>0</v>
      </c>
      <c r="R99" s="71">
        <f t="shared" ca="1" si="188"/>
        <v>0</v>
      </c>
      <c r="S99" s="71">
        <f t="shared" ca="1" si="189"/>
        <v>0</v>
      </c>
      <c r="T99" s="72">
        <f t="shared" ca="1" si="153"/>
        <v>0</v>
      </c>
      <c r="U99" t="str">
        <f t="shared" si="190"/>
        <v>Nachname_8</v>
      </c>
      <c r="V99" t="s">
        <v>137</v>
      </c>
      <c r="X99" s="56" t="s">
        <v>265</v>
      </c>
      <c r="Y99" s="56" t="s">
        <v>266</v>
      </c>
      <c r="Z99" t="s">
        <v>267</v>
      </c>
      <c r="AA99" t="s">
        <v>268</v>
      </c>
      <c r="AB99" t="s">
        <v>269</v>
      </c>
      <c r="AC99" t="s">
        <v>270</v>
      </c>
      <c r="AD99" t="s">
        <v>271</v>
      </c>
      <c r="AE99" t="s">
        <v>272</v>
      </c>
      <c r="AF99" t="s">
        <v>273</v>
      </c>
      <c r="AG99" t="s">
        <v>274</v>
      </c>
      <c r="AH99" t="s">
        <v>275</v>
      </c>
      <c r="AI99" t="s">
        <v>276</v>
      </c>
      <c r="AJ99" t="s">
        <v>277</v>
      </c>
      <c r="AK99" t="s">
        <v>278</v>
      </c>
      <c r="AL99" t="s">
        <v>279</v>
      </c>
      <c r="AM99" t="s">
        <v>280</v>
      </c>
      <c r="AN99" t="s">
        <v>281</v>
      </c>
    </row>
    <row r="100" spans="1:40" ht="15.75" hidden="1" outlineLevel="1">
      <c r="A100" s="95">
        <f ca="1">A97</f>
        <v>0</v>
      </c>
      <c r="B100" s="81" t="s">
        <v>90</v>
      </c>
      <c r="C100" s="82">
        <f ca="1">INDIRECT($U100&amp;"!"&amp;W100)</f>
        <v>0</v>
      </c>
      <c r="D100" s="70">
        <f ca="1">INDIRECT($U100&amp;"!"&amp;X100)</f>
        <v>0</v>
      </c>
      <c r="E100" s="71">
        <f t="shared" ca="1" si="173"/>
        <v>0</v>
      </c>
      <c r="F100" s="71">
        <f t="shared" ca="1" si="176"/>
        <v>0</v>
      </c>
      <c r="G100" s="71">
        <f t="shared" ca="1" si="177"/>
        <v>0</v>
      </c>
      <c r="H100" s="71">
        <f t="shared" ca="1" si="178"/>
        <v>0</v>
      </c>
      <c r="I100" s="71">
        <f t="shared" ca="1" si="179"/>
        <v>0</v>
      </c>
      <c r="J100" s="71">
        <f t="shared" ca="1" si="180"/>
        <v>0</v>
      </c>
      <c r="K100" s="71">
        <f t="shared" ca="1" si="181"/>
        <v>0</v>
      </c>
      <c r="L100" s="71">
        <f t="shared" ca="1" si="182"/>
        <v>0</v>
      </c>
      <c r="M100" s="71">
        <f t="shared" ca="1" si="183"/>
        <v>0</v>
      </c>
      <c r="N100" s="71">
        <f t="shared" ca="1" si="184"/>
        <v>0</v>
      </c>
      <c r="O100" s="71">
        <f t="shared" ca="1" si="185"/>
        <v>0</v>
      </c>
      <c r="P100" s="71">
        <f t="shared" ca="1" si="186"/>
        <v>0</v>
      </c>
      <c r="Q100" s="71">
        <f t="shared" ca="1" si="187"/>
        <v>0</v>
      </c>
      <c r="R100" s="71">
        <f t="shared" ca="1" si="188"/>
        <v>0</v>
      </c>
      <c r="S100" s="71">
        <f t="shared" ca="1" si="189"/>
        <v>0</v>
      </c>
      <c r="T100" s="72">
        <f t="shared" ca="1" si="153"/>
        <v>0</v>
      </c>
      <c r="U100" t="str">
        <f t="shared" si="190"/>
        <v>Nachname_8</v>
      </c>
      <c r="V100" t="s">
        <v>137</v>
      </c>
      <c r="W100" s="73" t="s">
        <v>282</v>
      </c>
      <c r="X100" s="56" t="s">
        <v>283</v>
      </c>
      <c r="Y100" s="56" t="s">
        <v>284</v>
      </c>
      <c r="Z100" t="s">
        <v>285</v>
      </c>
      <c r="AA100" t="s">
        <v>286</v>
      </c>
      <c r="AB100" t="s">
        <v>287</v>
      </c>
      <c r="AC100" t="s">
        <v>288</v>
      </c>
      <c r="AD100" t="s">
        <v>289</v>
      </c>
      <c r="AE100" t="s">
        <v>290</v>
      </c>
      <c r="AF100" t="s">
        <v>291</v>
      </c>
      <c r="AG100" t="s">
        <v>292</v>
      </c>
      <c r="AH100" t="s">
        <v>293</v>
      </c>
      <c r="AI100" t="s">
        <v>294</v>
      </c>
      <c r="AJ100" t="s">
        <v>295</v>
      </c>
      <c r="AK100" t="s">
        <v>296</v>
      </c>
      <c r="AL100" t="s">
        <v>297</v>
      </c>
      <c r="AM100" t="s">
        <v>298</v>
      </c>
      <c r="AN100" t="s">
        <v>299</v>
      </c>
    </row>
    <row r="101" spans="1:40" s="83" customFormat="1" ht="15.75" hidden="1" outlineLevel="1">
      <c r="A101" s="84"/>
      <c r="B101" s="85" t="s">
        <v>300</v>
      </c>
      <c r="C101" s="86">
        <f t="shared" ref="C101:D101" ca="1" si="191">SUM(C92:C100)</f>
        <v>0</v>
      </c>
      <c r="D101" s="87">
        <f t="shared" ca="1" si="191"/>
        <v>0</v>
      </c>
      <c r="E101" s="88">
        <f t="shared" ref="E101:T101" ca="1" si="192">SUM(E92:E100)</f>
        <v>0</v>
      </c>
      <c r="F101" s="88">
        <f t="shared" ca="1" si="192"/>
        <v>0</v>
      </c>
      <c r="G101" s="88">
        <f t="shared" ca="1" si="192"/>
        <v>0</v>
      </c>
      <c r="H101" s="88">
        <f t="shared" ca="1" si="192"/>
        <v>0</v>
      </c>
      <c r="I101" s="88">
        <f t="shared" ca="1" si="192"/>
        <v>0</v>
      </c>
      <c r="J101" s="88">
        <f t="shared" ca="1" si="192"/>
        <v>0</v>
      </c>
      <c r="K101" s="88">
        <f t="shared" ca="1" si="192"/>
        <v>0</v>
      </c>
      <c r="L101" s="88">
        <f t="shared" ca="1" si="192"/>
        <v>0</v>
      </c>
      <c r="M101" s="88">
        <f t="shared" ca="1" si="192"/>
        <v>0</v>
      </c>
      <c r="N101" s="88">
        <f t="shared" ca="1" si="192"/>
        <v>0</v>
      </c>
      <c r="O101" s="88">
        <f t="shared" ca="1" si="192"/>
        <v>0</v>
      </c>
      <c r="P101" s="88">
        <f t="shared" ca="1" si="192"/>
        <v>0</v>
      </c>
      <c r="Q101" s="88">
        <f t="shared" ca="1" si="192"/>
        <v>0</v>
      </c>
      <c r="R101" s="88">
        <f t="shared" ca="1" si="192"/>
        <v>0</v>
      </c>
      <c r="S101" s="88">
        <f t="shared" ca="1" si="192"/>
        <v>0</v>
      </c>
      <c r="T101" s="88">
        <f t="shared" ca="1" si="192"/>
        <v>0</v>
      </c>
      <c r="X101" s="89"/>
      <c r="Y101" s="89"/>
    </row>
    <row r="102" spans="1:40" ht="15.75" collapsed="1">
      <c r="A102" s="90" t="s">
        <v>308</v>
      </c>
      <c r="B102" s="91"/>
      <c r="C102" s="92"/>
      <c r="D102" s="91"/>
      <c r="E102" s="93"/>
      <c r="F102" s="93"/>
      <c r="G102" s="93"/>
      <c r="H102" s="93"/>
      <c r="I102" s="93"/>
      <c r="J102" s="93"/>
      <c r="K102" s="93"/>
      <c r="L102" s="93"/>
      <c r="M102" s="93"/>
      <c r="N102" s="93"/>
      <c r="O102" s="93"/>
      <c r="P102" s="93"/>
      <c r="Q102" s="93"/>
      <c r="R102" s="93"/>
      <c r="S102" s="93"/>
      <c r="T102" s="94"/>
    </row>
    <row r="103" spans="1:40" ht="15.75" hidden="1" outlineLevel="1">
      <c r="A103" s="68">
        <f ca="1">INDIRECT($U103&amp;"!"&amp;V103)</f>
        <v>0</v>
      </c>
      <c r="B103" s="69" t="s">
        <v>86</v>
      </c>
      <c r="C103" s="284">
        <f ca="1">INDIRECT($U103&amp;"!"&amp;W103)</f>
        <v>0</v>
      </c>
      <c r="D103" s="70">
        <f t="shared" ref="D103:D111" ca="1" si="193">INDIRECT($U103&amp;"!"&amp;X103)</f>
        <v>0</v>
      </c>
      <c r="E103" s="71">
        <f t="shared" ref="E103:E111" ca="1" si="194">INDIRECT($U103&amp;"!"&amp;Z103)</f>
        <v>0</v>
      </c>
      <c r="F103" s="71">
        <f t="shared" ref="F103:S103" ca="1" si="195">INDIRECT($U103&amp;"!"&amp;AA103)</f>
        <v>0</v>
      </c>
      <c r="G103" s="71">
        <f t="shared" ca="1" si="195"/>
        <v>0</v>
      </c>
      <c r="H103" s="71">
        <f t="shared" ca="1" si="195"/>
        <v>0</v>
      </c>
      <c r="I103" s="71">
        <f t="shared" ca="1" si="195"/>
        <v>0</v>
      </c>
      <c r="J103" s="71">
        <f t="shared" ca="1" si="195"/>
        <v>0</v>
      </c>
      <c r="K103" s="71">
        <f t="shared" ca="1" si="195"/>
        <v>0</v>
      </c>
      <c r="L103" s="71">
        <f t="shared" ca="1" si="195"/>
        <v>0</v>
      </c>
      <c r="M103" s="71">
        <f t="shared" ca="1" si="195"/>
        <v>0</v>
      </c>
      <c r="N103" s="71">
        <f t="shared" ca="1" si="195"/>
        <v>0</v>
      </c>
      <c r="O103" s="71">
        <f t="shared" ca="1" si="195"/>
        <v>0</v>
      </c>
      <c r="P103" s="71">
        <f t="shared" ca="1" si="195"/>
        <v>0</v>
      </c>
      <c r="Q103" s="71">
        <f t="shared" ca="1" si="195"/>
        <v>0</v>
      </c>
      <c r="R103" s="71">
        <f t="shared" ca="1" si="195"/>
        <v>0</v>
      </c>
      <c r="S103" s="71">
        <f t="shared" ca="1" si="195"/>
        <v>0</v>
      </c>
      <c r="T103" s="72">
        <f t="shared" ca="1" si="153"/>
        <v>0</v>
      </c>
      <c r="U103" t="str">
        <f>A102</f>
        <v>Nachname_9</v>
      </c>
      <c r="V103" t="s">
        <v>137</v>
      </c>
      <c r="W103" s="73" t="s">
        <v>138</v>
      </c>
      <c r="X103" s="56" t="s">
        <v>139</v>
      </c>
      <c r="Y103" s="56" t="s">
        <v>140</v>
      </c>
      <c r="Z103" t="s">
        <v>141</v>
      </c>
      <c r="AA103" t="s">
        <v>142</v>
      </c>
      <c r="AB103" t="s">
        <v>143</v>
      </c>
      <c r="AC103" t="s">
        <v>144</v>
      </c>
      <c r="AD103" t="s">
        <v>145</v>
      </c>
      <c r="AE103" t="s">
        <v>146</v>
      </c>
      <c r="AF103" t="s">
        <v>147</v>
      </c>
      <c r="AG103" t="s">
        <v>148</v>
      </c>
      <c r="AH103" t="s">
        <v>149</v>
      </c>
      <c r="AI103" t="s">
        <v>150</v>
      </c>
      <c r="AJ103" t="s">
        <v>151</v>
      </c>
      <c r="AK103" t="s">
        <v>152</v>
      </c>
      <c r="AL103" t="s">
        <v>153</v>
      </c>
      <c r="AM103" t="s">
        <v>154</v>
      </c>
      <c r="AN103" t="s">
        <v>155</v>
      </c>
    </row>
    <row r="104" spans="1:40" ht="15.75" hidden="1" outlineLevel="1">
      <c r="A104" s="95">
        <f t="shared" ref="A104:A110" ca="1" si="196">A103</f>
        <v>0</v>
      </c>
      <c r="B104" s="74" t="s">
        <v>156</v>
      </c>
      <c r="C104" s="285"/>
      <c r="D104" s="70">
        <f t="shared" ca="1" si="193"/>
        <v>0</v>
      </c>
      <c r="E104" s="71">
        <f t="shared" ca="1" si="194"/>
        <v>0</v>
      </c>
      <c r="F104" s="71">
        <f t="shared" ref="F104:F111" ca="1" si="197">INDIRECT($U104&amp;"!"&amp;AA104)</f>
        <v>0</v>
      </c>
      <c r="G104" s="71">
        <f t="shared" ref="G104:G111" ca="1" si="198">INDIRECT($U104&amp;"!"&amp;AB104)</f>
        <v>0</v>
      </c>
      <c r="H104" s="71">
        <f t="shared" ref="H104:H111" ca="1" si="199">INDIRECT($U104&amp;"!"&amp;AC104)</f>
        <v>0</v>
      </c>
      <c r="I104" s="71">
        <f t="shared" ref="I104:I111" ca="1" si="200">INDIRECT($U104&amp;"!"&amp;AD104)</f>
        <v>0</v>
      </c>
      <c r="J104" s="71">
        <f t="shared" ref="J104:J111" ca="1" si="201">INDIRECT($U104&amp;"!"&amp;AE104)</f>
        <v>0</v>
      </c>
      <c r="K104" s="71">
        <f t="shared" ref="K104:K111" ca="1" si="202">INDIRECT($U104&amp;"!"&amp;AF104)</f>
        <v>0</v>
      </c>
      <c r="L104" s="71">
        <f t="shared" ref="L104:L111" ca="1" si="203">INDIRECT($U104&amp;"!"&amp;AG104)</f>
        <v>0</v>
      </c>
      <c r="M104" s="71">
        <f t="shared" ref="M104:M111" ca="1" si="204">INDIRECT($U104&amp;"!"&amp;AH104)</f>
        <v>0</v>
      </c>
      <c r="N104" s="71">
        <f t="shared" ref="N104:N111" ca="1" si="205">INDIRECT($U104&amp;"!"&amp;AI104)</f>
        <v>0</v>
      </c>
      <c r="O104" s="71">
        <f t="shared" ref="O104:O111" ca="1" si="206">INDIRECT($U104&amp;"!"&amp;AJ104)</f>
        <v>0</v>
      </c>
      <c r="P104" s="71">
        <f t="shared" ref="P104:P111" ca="1" si="207">INDIRECT($U104&amp;"!"&amp;AK104)</f>
        <v>0</v>
      </c>
      <c r="Q104" s="71">
        <f t="shared" ref="Q104:Q111" ca="1" si="208">INDIRECT($U104&amp;"!"&amp;AL104)</f>
        <v>0</v>
      </c>
      <c r="R104" s="71">
        <f t="shared" ref="R104:R111" ca="1" si="209">INDIRECT($U104&amp;"!"&amp;AM104)</f>
        <v>0</v>
      </c>
      <c r="S104" s="71">
        <f t="shared" ref="S104:S111" ca="1" si="210">INDIRECT($U104&amp;"!"&amp;AN104)</f>
        <v>0</v>
      </c>
      <c r="T104" s="72">
        <f t="shared" ca="1" si="153"/>
        <v>0</v>
      </c>
      <c r="U104" t="str">
        <f t="shared" ref="U104:U111" si="211">U103</f>
        <v>Nachname_9</v>
      </c>
      <c r="V104" t="s">
        <v>137</v>
      </c>
      <c r="X104" s="56" t="s">
        <v>157</v>
      </c>
      <c r="Y104" s="56" t="s">
        <v>158</v>
      </c>
      <c r="Z104" t="s">
        <v>159</v>
      </c>
      <c r="AA104" t="s">
        <v>160</v>
      </c>
      <c r="AB104" t="s">
        <v>161</v>
      </c>
      <c r="AC104" t="s">
        <v>162</v>
      </c>
      <c r="AD104" t="s">
        <v>163</v>
      </c>
      <c r="AE104" t="s">
        <v>164</v>
      </c>
      <c r="AF104" t="s">
        <v>165</v>
      </c>
      <c r="AG104" t="s">
        <v>166</v>
      </c>
      <c r="AH104" t="s">
        <v>167</v>
      </c>
      <c r="AI104" t="s">
        <v>168</v>
      </c>
      <c r="AJ104" t="s">
        <v>169</v>
      </c>
      <c r="AK104" t="s">
        <v>170</v>
      </c>
      <c r="AL104" t="s">
        <v>171</v>
      </c>
      <c r="AM104" t="s">
        <v>172</v>
      </c>
      <c r="AN104" t="s">
        <v>173</v>
      </c>
    </row>
    <row r="105" spans="1:40" ht="15.75" hidden="1" outlineLevel="1">
      <c r="A105" s="95">
        <f t="shared" ca="1" si="196"/>
        <v>0</v>
      </c>
      <c r="B105" s="76" t="s">
        <v>87</v>
      </c>
      <c r="C105" s="284">
        <f ca="1">INDIRECT($U105&amp;"!"&amp;W105)</f>
        <v>0</v>
      </c>
      <c r="D105" s="70">
        <f t="shared" ca="1" si="193"/>
        <v>0</v>
      </c>
      <c r="E105" s="71">
        <f t="shared" ca="1" si="194"/>
        <v>0</v>
      </c>
      <c r="F105" s="71">
        <f t="shared" ca="1" si="197"/>
        <v>0</v>
      </c>
      <c r="G105" s="71">
        <f t="shared" ca="1" si="198"/>
        <v>0</v>
      </c>
      <c r="H105" s="71">
        <f t="shared" ca="1" si="199"/>
        <v>0</v>
      </c>
      <c r="I105" s="71">
        <f t="shared" ca="1" si="200"/>
        <v>0</v>
      </c>
      <c r="J105" s="71">
        <f t="shared" ca="1" si="201"/>
        <v>0</v>
      </c>
      <c r="K105" s="71">
        <f t="shared" ca="1" si="202"/>
        <v>0</v>
      </c>
      <c r="L105" s="71">
        <f t="shared" ca="1" si="203"/>
        <v>0</v>
      </c>
      <c r="M105" s="71">
        <f t="shared" ca="1" si="204"/>
        <v>0</v>
      </c>
      <c r="N105" s="71">
        <f t="shared" ca="1" si="205"/>
        <v>0</v>
      </c>
      <c r="O105" s="71">
        <f t="shared" ca="1" si="206"/>
        <v>0</v>
      </c>
      <c r="P105" s="71">
        <f t="shared" ca="1" si="207"/>
        <v>0</v>
      </c>
      <c r="Q105" s="71">
        <f t="shared" ca="1" si="208"/>
        <v>0</v>
      </c>
      <c r="R105" s="71">
        <f t="shared" ca="1" si="209"/>
        <v>0</v>
      </c>
      <c r="S105" s="71">
        <f t="shared" ca="1" si="210"/>
        <v>0</v>
      </c>
      <c r="T105" s="72">
        <f t="shared" ca="1" si="153"/>
        <v>0</v>
      </c>
      <c r="U105" t="str">
        <f t="shared" si="211"/>
        <v>Nachname_9</v>
      </c>
      <c r="V105" t="s">
        <v>137</v>
      </c>
      <c r="W105" s="73" t="s">
        <v>174</v>
      </c>
      <c r="X105" s="56" t="s">
        <v>175</v>
      </c>
      <c r="Y105" s="56" t="s">
        <v>176</v>
      </c>
      <c r="Z105" t="s">
        <v>177</v>
      </c>
      <c r="AA105" t="s">
        <v>178</v>
      </c>
      <c r="AB105" t="s">
        <v>179</v>
      </c>
      <c r="AC105" t="s">
        <v>180</v>
      </c>
      <c r="AD105" t="s">
        <v>181</v>
      </c>
      <c r="AE105" t="s">
        <v>182</v>
      </c>
      <c r="AF105" t="s">
        <v>183</v>
      </c>
      <c r="AG105" t="s">
        <v>184</v>
      </c>
      <c r="AH105" t="s">
        <v>185</v>
      </c>
      <c r="AI105" t="s">
        <v>186</v>
      </c>
      <c r="AJ105" t="s">
        <v>187</v>
      </c>
      <c r="AK105" t="s">
        <v>188</v>
      </c>
      <c r="AL105" t="s">
        <v>189</v>
      </c>
      <c r="AM105" t="s">
        <v>190</v>
      </c>
      <c r="AN105" t="s">
        <v>191</v>
      </c>
    </row>
    <row r="106" spans="1:40" ht="15.75" hidden="1" outlineLevel="1">
      <c r="A106" s="95">
        <f t="shared" ca="1" si="196"/>
        <v>0</v>
      </c>
      <c r="B106" s="77" t="s">
        <v>192</v>
      </c>
      <c r="C106" s="285"/>
      <c r="D106" s="70">
        <f t="shared" ca="1" si="193"/>
        <v>0</v>
      </c>
      <c r="E106" s="71">
        <f t="shared" ca="1" si="194"/>
        <v>0</v>
      </c>
      <c r="F106" s="71">
        <f t="shared" ca="1" si="197"/>
        <v>0</v>
      </c>
      <c r="G106" s="71">
        <f t="shared" ca="1" si="198"/>
        <v>0</v>
      </c>
      <c r="H106" s="71">
        <f t="shared" ca="1" si="199"/>
        <v>0</v>
      </c>
      <c r="I106" s="71">
        <f t="shared" ca="1" si="200"/>
        <v>0</v>
      </c>
      <c r="J106" s="71">
        <f t="shared" ca="1" si="201"/>
        <v>0</v>
      </c>
      <c r="K106" s="71">
        <f t="shared" ca="1" si="202"/>
        <v>0</v>
      </c>
      <c r="L106" s="71">
        <f t="shared" ca="1" si="203"/>
        <v>0</v>
      </c>
      <c r="M106" s="71">
        <f t="shared" ca="1" si="204"/>
        <v>0</v>
      </c>
      <c r="N106" s="71">
        <f t="shared" ca="1" si="205"/>
        <v>0</v>
      </c>
      <c r="O106" s="71">
        <f t="shared" ca="1" si="206"/>
        <v>0</v>
      </c>
      <c r="P106" s="71">
        <f t="shared" ca="1" si="207"/>
        <v>0</v>
      </c>
      <c r="Q106" s="71">
        <f t="shared" ca="1" si="208"/>
        <v>0</v>
      </c>
      <c r="R106" s="71">
        <f t="shared" ca="1" si="209"/>
        <v>0</v>
      </c>
      <c r="S106" s="71">
        <f t="shared" ca="1" si="210"/>
        <v>0</v>
      </c>
      <c r="T106" s="72">
        <f t="shared" ca="1" si="153"/>
        <v>0</v>
      </c>
      <c r="U106" t="str">
        <f t="shared" si="211"/>
        <v>Nachname_9</v>
      </c>
      <c r="V106" t="s">
        <v>137</v>
      </c>
      <c r="X106" s="56" t="s">
        <v>193</v>
      </c>
      <c r="Y106" s="56" t="s">
        <v>194</v>
      </c>
      <c r="Z106" t="s">
        <v>195</v>
      </c>
      <c r="AA106" t="s">
        <v>196</v>
      </c>
      <c r="AB106" t="s">
        <v>197</v>
      </c>
      <c r="AC106" t="s">
        <v>198</v>
      </c>
      <c r="AD106" t="s">
        <v>199</v>
      </c>
      <c r="AE106" t="s">
        <v>200</v>
      </c>
      <c r="AF106" t="s">
        <v>201</v>
      </c>
      <c r="AG106" t="s">
        <v>202</v>
      </c>
      <c r="AH106" t="s">
        <v>203</v>
      </c>
      <c r="AI106" t="s">
        <v>204</v>
      </c>
      <c r="AJ106" t="s">
        <v>205</v>
      </c>
      <c r="AK106" t="s">
        <v>206</v>
      </c>
      <c r="AL106" t="s">
        <v>207</v>
      </c>
      <c r="AM106" t="s">
        <v>208</v>
      </c>
      <c r="AN106" t="s">
        <v>209</v>
      </c>
    </row>
    <row r="107" spans="1:40" ht="15.75" hidden="1" outlineLevel="1">
      <c r="A107" s="95">
        <f t="shared" ca="1" si="196"/>
        <v>0</v>
      </c>
      <c r="B107" s="78" t="s">
        <v>88</v>
      </c>
      <c r="C107" s="284">
        <f ca="1">INDIRECT($U107&amp;"!"&amp;W107)</f>
        <v>0</v>
      </c>
      <c r="D107" s="70">
        <f t="shared" ca="1" si="193"/>
        <v>0</v>
      </c>
      <c r="E107" s="71">
        <f t="shared" ca="1" si="194"/>
        <v>0</v>
      </c>
      <c r="F107" s="71">
        <f t="shared" ca="1" si="197"/>
        <v>0</v>
      </c>
      <c r="G107" s="71">
        <f t="shared" ca="1" si="198"/>
        <v>0</v>
      </c>
      <c r="H107" s="71">
        <f t="shared" ca="1" si="199"/>
        <v>0</v>
      </c>
      <c r="I107" s="71">
        <f t="shared" ca="1" si="200"/>
        <v>0</v>
      </c>
      <c r="J107" s="71">
        <f t="shared" ca="1" si="201"/>
        <v>0</v>
      </c>
      <c r="K107" s="71">
        <f t="shared" ca="1" si="202"/>
        <v>0</v>
      </c>
      <c r="L107" s="71">
        <f t="shared" ca="1" si="203"/>
        <v>0</v>
      </c>
      <c r="M107" s="71">
        <f t="shared" ca="1" si="204"/>
        <v>0</v>
      </c>
      <c r="N107" s="71">
        <f t="shared" ca="1" si="205"/>
        <v>0</v>
      </c>
      <c r="O107" s="71">
        <f t="shared" ca="1" si="206"/>
        <v>0</v>
      </c>
      <c r="P107" s="71">
        <f t="shared" ca="1" si="207"/>
        <v>0</v>
      </c>
      <c r="Q107" s="71">
        <f t="shared" ca="1" si="208"/>
        <v>0</v>
      </c>
      <c r="R107" s="71">
        <f t="shared" ca="1" si="209"/>
        <v>0</v>
      </c>
      <c r="S107" s="71">
        <f t="shared" ca="1" si="210"/>
        <v>0</v>
      </c>
      <c r="T107" s="72">
        <f t="shared" ca="1" si="153"/>
        <v>0</v>
      </c>
      <c r="U107" t="str">
        <f t="shared" si="211"/>
        <v>Nachname_9</v>
      </c>
      <c r="V107" t="s">
        <v>137</v>
      </c>
      <c r="W107" s="73" t="s">
        <v>210</v>
      </c>
      <c r="X107" s="56" t="s">
        <v>211</v>
      </c>
      <c r="Y107" s="56" t="s">
        <v>212</v>
      </c>
      <c r="Z107" t="s">
        <v>213</v>
      </c>
      <c r="AA107" t="s">
        <v>214</v>
      </c>
      <c r="AB107" t="s">
        <v>215</v>
      </c>
      <c r="AC107" t="s">
        <v>216</v>
      </c>
      <c r="AD107" t="s">
        <v>217</v>
      </c>
      <c r="AE107" t="s">
        <v>218</v>
      </c>
      <c r="AF107" t="s">
        <v>219</v>
      </c>
      <c r="AG107" t="s">
        <v>220</v>
      </c>
      <c r="AH107" t="s">
        <v>221</v>
      </c>
      <c r="AI107" t="s">
        <v>222</v>
      </c>
      <c r="AJ107" t="s">
        <v>223</v>
      </c>
      <c r="AK107" t="s">
        <v>224</v>
      </c>
      <c r="AL107" t="s">
        <v>225</v>
      </c>
      <c r="AM107" t="s">
        <v>226</v>
      </c>
      <c r="AN107" t="s">
        <v>227</v>
      </c>
    </row>
    <row r="108" spans="1:40" ht="15.75" hidden="1" outlineLevel="1">
      <c r="A108" s="95">
        <f t="shared" ca="1" si="196"/>
        <v>0</v>
      </c>
      <c r="B108" s="79" t="s">
        <v>228</v>
      </c>
      <c r="C108" s="285"/>
      <c r="D108" s="70">
        <f t="shared" ca="1" si="193"/>
        <v>0</v>
      </c>
      <c r="E108" s="71">
        <f t="shared" ca="1" si="194"/>
        <v>0</v>
      </c>
      <c r="F108" s="71">
        <f t="shared" ca="1" si="197"/>
        <v>0</v>
      </c>
      <c r="G108" s="71">
        <f t="shared" ca="1" si="198"/>
        <v>0</v>
      </c>
      <c r="H108" s="71">
        <f t="shared" ca="1" si="199"/>
        <v>0</v>
      </c>
      <c r="I108" s="71">
        <f t="shared" ca="1" si="200"/>
        <v>0</v>
      </c>
      <c r="J108" s="71">
        <f t="shared" ca="1" si="201"/>
        <v>0</v>
      </c>
      <c r="K108" s="71">
        <f t="shared" ca="1" si="202"/>
        <v>0</v>
      </c>
      <c r="L108" s="71">
        <f t="shared" ca="1" si="203"/>
        <v>0</v>
      </c>
      <c r="M108" s="71">
        <f t="shared" ca="1" si="204"/>
        <v>0</v>
      </c>
      <c r="N108" s="71">
        <f t="shared" ca="1" si="205"/>
        <v>0</v>
      </c>
      <c r="O108" s="71">
        <f t="shared" ca="1" si="206"/>
        <v>0</v>
      </c>
      <c r="P108" s="71">
        <f t="shared" ca="1" si="207"/>
        <v>0</v>
      </c>
      <c r="Q108" s="71">
        <f t="shared" ca="1" si="208"/>
        <v>0</v>
      </c>
      <c r="R108" s="71">
        <f t="shared" ca="1" si="209"/>
        <v>0</v>
      </c>
      <c r="S108" s="71">
        <f t="shared" ca="1" si="210"/>
        <v>0</v>
      </c>
      <c r="T108" s="72">
        <f t="shared" ca="1" si="153"/>
        <v>0</v>
      </c>
      <c r="U108" t="str">
        <f t="shared" si="211"/>
        <v>Nachname_9</v>
      </c>
      <c r="V108" t="s">
        <v>137</v>
      </c>
      <c r="X108" s="56" t="s">
        <v>229</v>
      </c>
      <c r="Y108" s="56" t="s">
        <v>230</v>
      </c>
      <c r="Z108" t="s">
        <v>231</v>
      </c>
      <c r="AA108" t="s">
        <v>232</v>
      </c>
      <c r="AB108" t="s">
        <v>233</v>
      </c>
      <c r="AC108" t="s">
        <v>234</v>
      </c>
      <c r="AD108" t="s">
        <v>235</v>
      </c>
      <c r="AE108" t="s">
        <v>236</v>
      </c>
      <c r="AF108" t="s">
        <v>237</v>
      </c>
      <c r="AG108" t="s">
        <v>238</v>
      </c>
      <c r="AH108" t="s">
        <v>239</v>
      </c>
      <c r="AI108" t="s">
        <v>240</v>
      </c>
      <c r="AJ108" t="s">
        <v>241</v>
      </c>
      <c r="AK108" t="s">
        <v>242</v>
      </c>
      <c r="AL108" t="s">
        <v>243</v>
      </c>
      <c r="AM108" t="s">
        <v>244</v>
      </c>
      <c r="AN108" t="s">
        <v>245</v>
      </c>
    </row>
    <row r="109" spans="1:40" ht="15.75" hidden="1" outlineLevel="1">
      <c r="A109" s="95">
        <f t="shared" ca="1" si="196"/>
        <v>0</v>
      </c>
      <c r="B109" s="80" t="s">
        <v>89</v>
      </c>
      <c r="C109" s="284">
        <f ca="1">INDIRECT($U109&amp;"!"&amp;W109)</f>
        <v>0</v>
      </c>
      <c r="D109" s="70">
        <f t="shared" ca="1" si="193"/>
        <v>0</v>
      </c>
      <c r="E109" s="71">
        <f t="shared" ca="1" si="194"/>
        <v>0</v>
      </c>
      <c r="F109" s="71">
        <f t="shared" ca="1" si="197"/>
        <v>0</v>
      </c>
      <c r="G109" s="71">
        <f t="shared" ca="1" si="198"/>
        <v>0</v>
      </c>
      <c r="H109" s="71">
        <f t="shared" ca="1" si="199"/>
        <v>0</v>
      </c>
      <c r="I109" s="71">
        <f t="shared" ca="1" si="200"/>
        <v>0</v>
      </c>
      <c r="J109" s="71">
        <f t="shared" ca="1" si="201"/>
        <v>0</v>
      </c>
      <c r="K109" s="71">
        <f t="shared" ca="1" si="202"/>
        <v>0</v>
      </c>
      <c r="L109" s="71">
        <f t="shared" ca="1" si="203"/>
        <v>0</v>
      </c>
      <c r="M109" s="71">
        <f t="shared" ca="1" si="204"/>
        <v>0</v>
      </c>
      <c r="N109" s="71">
        <f t="shared" ca="1" si="205"/>
        <v>0</v>
      </c>
      <c r="O109" s="71">
        <f t="shared" ca="1" si="206"/>
        <v>0</v>
      </c>
      <c r="P109" s="71">
        <f t="shared" ca="1" si="207"/>
        <v>0</v>
      </c>
      <c r="Q109" s="71">
        <f t="shared" ca="1" si="208"/>
        <v>0</v>
      </c>
      <c r="R109" s="71">
        <f t="shared" ca="1" si="209"/>
        <v>0</v>
      </c>
      <c r="S109" s="71">
        <f t="shared" ca="1" si="210"/>
        <v>0</v>
      </c>
      <c r="T109" s="72">
        <f t="shared" ca="1" si="153"/>
        <v>0</v>
      </c>
      <c r="U109" t="str">
        <f t="shared" si="211"/>
        <v>Nachname_9</v>
      </c>
      <c r="V109" t="s">
        <v>137</v>
      </c>
      <c r="W109" s="73" t="s">
        <v>246</v>
      </c>
      <c r="X109" s="56" t="s">
        <v>247</v>
      </c>
      <c r="Y109" s="56" t="s">
        <v>248</v>
      </c>
      <c r="Z109" t="s">
        <v>249</v>
      </c>
      <c r="AA109" t="s">
        <v>250</v>
      </c>
      <c r="AB109" t="s">
        <v>251</v>
      </c>
      <c r="AC109" t="s">
        <v>252</v>
      </c>
      <c r="AD109" t="s">
        <v>253</v>
      </c>
      <c r="AE109" t="s">
        <v>254</v>
      </c>
      <c r="AF109" t="s">
        <v>255</v>
      </c>
      <c r="AG109" t="s">
        <v>256</v>
      </c>
      <c r="AH109" t="s">
        <v>257</v>
      </c>
      <c r="AI109" t="s">
        <v>258</v>
      </c>
      <c r="AJ109" t="s">
        <v>259</v>
      </c>
      <c r="AK109" t="s">
        <v>260</v>
      </c>
      <c r="AL109" t="s">
        <v>261</v>
      </c>
      <c r="AM109" t="s">
        <v>262</v>
      </c>
      <c r="AN109" t="s">
        <v>263</v>
      </c>
    </row>
    <row r="110" spans="1:40" ht="15.75" hidden="1" outlineLevel="1">
      <c r="A110" s="95">
        <f t="shared" ca="1" si="196"/>
        <v>0</v>
      </c>
      <c r="B110" s="80" t="s">
        <v>264</v>
      </c>
      <c r="C110" s="285"/>
      <c r="D110" s="70">
        <f t="shared" ca="1" si="193"/>
        <v>0</v>
      </c>
      <c r="E110" s="71">
        <f t="shared" ca="1" si="194"/>
        <v>0</v>
      </c>
      <c r="F110" s="71">
        <f t="shared" ca="1" si="197"/>
        <v>0</v>
      </c>
      <c r="G110" s="71">
        <f t="shared" ca="1" si="198"/>
        <v>0</v>
      </c>
      <c r="H110" s="71">
        <f t="shared" ca="1" si="199"/>
        <v>0</v>
      </c>
      <c r="I110" s="71">
        <f t="shared" ca="1" si="200"/>
        <v>0</v>
      </c>
      <c r="J110" s="71">
        <f t="shared" ca="1" si="201"/>
        <v>0</v>
      </c>
      <c r="K110" s="71">
        <f t="shared" ca="1" si="202"/>
        <v>0</v>
      </c>
      <c r="L110" s="71">
        <f t="shared" ca="1" si="203"/>
        <v>0</v>
      </c>
      <c r="M110" s="71">
        <f t="shared" ca="1" si="204"/>
        <v>0</v>
      </c>
      <c r="N110" s="71">
        <f t="shared" ca="1" si="205"/>
        <v>0</v>
      </c>
      <c r="O110" s="71">
        <f t="shared" ca="1" si="206"/>
        <v>0</v>
      </c>
      <c r="P110" s="71">
        <f t="shared" ca="1" si="207"/>
        <v>0</v>
      </c>
      <c r="Q110" s="71">
        <f t="shared" ca="1" si="208"/>
        <v>0</v>
      </c>
      <c r="R110" s="71">
        <f t="shared" ca="1" si="209"/>
        <v>0</v>
      </c>
      <c r="S110" s="71">
        <f t="shared" ca="1" si="210"/>
        <v>0</v>
      </c>
      <c r="T110" s="72">
        <f t="shared" ca="1" si="153"/>
        <v>0</v>
      </c>
      <c r="U110" t="str">
        <f t="shared" si="211"/>
        <v>Nachname_9</v>
      </c>
      <c r="V110" t="s">
        <v>137</v>
      </c>
      <c r="X110" s="56" t="s">
        <v>265</v>
      </c>
      <c r="Y110" s="56" t="s">
        <v>266</v>
      </c>
      <c r="Z110" t="s">
        <v>267</v>
      </c>
      <c r="AA110" t="s">
        <v>268</v>
      </c>
      <c r="AB110" t="s">
        <v>269</v>
      </c>
      <c r="AC110" t="s">
        <v>270</v>
      </c>
      <c r="AD110" t="s">
        <v>271</v>
      </c>
      <c r="AE110" t="s">
        <v>272</v>
      </c>
      <c r="AF110" t="s">
        <v>273</v>
      </c>
      <c r="AG110" t="s">
        <v>274</v>
      </c>
      <c r="AH110" t="s">
        <v>275</v>
      </c>
      <c r="AI110" t="s">
        <v>276</v>
      </c>
      <c r="AJ110" t="s">
        <v>277</v>
      </c>
      <c r="AK110" t="s">
        <v>278</v>
      </c>
      <c r="AL110" t="s">
        <v>279</v>
      </c>
      <c r="AM110" t="s">
        <v>280</v>
      </c>
      <c r="AN110" t="s">
        <v>281</v>
      </c>
    </row>
    <row r="111" spans="1:40" ht="15.75" hidden="1" outlineLevel="1">
      <c r="A111" s="95">
        <f ca="1">A108</f>
        <v>0</v>
      </c>
      <c r="B111" s="81" t="s">
        <v>90</v>
      </c>
      <c r="C111" s="82">
        <f ca="1">INDIRECT($U111&amp;"!"&amp;W111)</f>
        <v>0</v>
      </c>
      <c r="D111" s="70">
        <f t="shared" ca="1" si="193"/>
        <v>0</v>
      </c>
      <c r="E111" s="71">
        <f t="shared" ca="1" si="194"/>
        <v>0</v>
      </c>
      <c r="F111" s="71">
        <f t="shared" ca="1" si="197"/>
        <v>0</v>
      </c>
      <c r="G111" s="71">
        <f t="shared" ca="1" si="198"/>
        <v>0</v>
      </c>
      <c r="H111" s="71">
        <f t="shared" ca="1" si="199"/>
        <v>0</v>
      </c>
      <c r="I111" s="71">
        <f t="shared" ca="1" si="200"/>
        <v>0</v>
      </c>
      <c r="J111" s="71">
        <f t="shared" ca="1" si="201"/>
        <v>0</v>
      </c>
      <c r="K111" s="71">
        <f t="shared" ca="1" si="202"/>
        <v>0</v>
      </c>
      <c r="L111" s="71">
        <f t="shared" ca="1" si="203"/>
        <v>0</v>
      </c>
      <c r="M111" s="71">
        <f t="shared" ca="1" si="204"/>
        <v>0</v>
      </c>
      <c r="N111" s="71">
        <f t="shared" ca="1" si="205"/>
        <v>0</v>
      </c>
      <c r="O111" s="71">
        <f t="shared" ca="1" si="206"/>
        <v>0</v>
      </c>
      <c r="P111" s="71">
        <f t="shared" ca="1" si="207"/>
        <v>0</v>
      </c>
      <c r="Q111" s="71">
        <f t="shared" ca="1" si="208"/>
        <v>0</v>
      </c>
      <c r="R111" s="71">
        <f t="shared" ca="1" si="209"/>
        <v>0</v>
      </c>
      <c r="S111" s="71">
        <f t="shared" ca="1" si="210"/>
        <v>0</v>
      </c>
      <c r="T111" s="72">
        <f t="shared" ca="1" si="153"/>
        <v>0</v>
      </c>
      <c r="U111" t="str">
        <f t="shared" si="211"/>
        <v>Nachname_9</v>
      </c>
      <c r="V111" t="s">
        <v>137</v>
      </c>
      <c r="W111" s="73" t="s">
        <v>282</v>
      </c>
      <c r="X111" s="56" t="s">
        <v>283</v>
      </c>
      <c r="Y111" s="56" t="s">
        <v>284</v>
      </c>
      <c r="Z111" t="s">
        <v>285</v>
      </c>
      <c r="AA111" t="s">
        <v>286</v>
      </c>
      <c r="AB111" t="s">
        <v>287</v>
      </c>
      <c r="AC111" t="s">
        <v>288</v>
      </c>
      <c r="AD111" t="s">
        <v>289</v>
      </c>
      <c r="AE111" t="s">
        <v>290</v>
      </c>
      <c r="AF111" t="s">
        <v>291</v>
      </c>
      <c r="AG111" t="s">
        <v>292</v>
      </c>
      <c r="AH111" t="s">
        <v>293</v>
      </c>
      <c r="AI111" t="s">
        <v>294</v>
      </c>
      <c r="AJ111" t="s">
        <v>295</v>
      </c>
      <c r="AK111" t="s">
        <v>296</v>
      </c>
      <c r="AL111" t="s">
        <v>297</v>
      </c>
      <c r="AM111" t="s">
        <v>298</v>
      </c>
      <c r="AN111" t="s">
        <v>299</v>
      </c>
    </row>
    <row r="112" spans="1:40" s="83" customFormat="1" ht="15.75" hidden="1" outlineLevel="1">
      <c r="A112" s="84"/>
      <c r="B112" s="85" t="s">
        <v>300</v>
      </c>
      <c r="C112" s="86">
        <f t="shared" ref="C112:D112" ca="1" si="212">SUM(C103:C111)</f>
        <v>0</v>
      </c>
      <c r="D112" s="87">
        <f t="shared" ca="1" si="212"/>
        <v>0</v>
      </c>
      <c r="E112" s="88">
        <f t="shared" ref="E112:T112" ca="1" si="213">SUM(E103:E111)</f>
        <v>0</v>
      </c>
      <c r="F112" s="88">
        <f t="shared" ca="1" si="213"/>
        <v>0</v>
      </c>
      <c r="G112" s="88">
        <f t="shared" ca="1" si="213"/>
        <v>0</v>
      </c>
      <c r="H112" s="88">
        <f t="shared" ca="1" si="213"/>
        <v>0</v>
      </c>
      <c r="I112" s="88">
        <f t="shared" ca="1" si="213"/>
        <v>0</v>
      </c>
      <c r="J112" s="88">
        <f t="shared" ca="1" si="213"/>
        <v>0</v>
      </c>
      <c r="K112" s="88">
        <f t="shared" ca="1" si="213"/>
        <v>0</v>
      </c>
      <c r="L112" s="88">
        <f t="shared" ca="1" si="213"/>
        <v>0</v>
      </c>
      <c r="M112" s="88">
        <f t="shared" ca="1" si="213"/>
        <v>0</v>
      </c>
      <c r="N112" s="88">
        <f t="shared" ca="1" si="213"/>
        <v>0</v>
      </c>
      <c r="O112" s="88">
        <f t="shared" ca="1" si="213"/>
        <v>0</v>
      </c>
      <c r="P112" s="88">
        <f t="shared" ca="1" si="213"/>
        <v>0</v>
      </c>
      <c r="Q112" s="88">
        <f t="shared" ca="1" si="213"/>
        <v>0</v>
      </c>
      <c r="R112" s="88">
        <f t="shared" ca="1" si="213"/>
        <v>0</v>
      </c>
      <c r="S112" s="88">
        <f t="shared" ca="1" si="213"/>
        <v>0</v>
      </c>
      <c r="T112" s="88">
        <f t="shared" ca="1" si="213"/>
        <v>0</v>
      </c>
      <c r="X112" s="89"/>
      <c r="Y112" s="89"/>
    </row>
    <row r="113" spans="1:40" ht="15.75" collapsed="1">
      <c r="A113" s="90" t="s">
        <v>309</v>
      </c>
      <c r="B113" s="91"/>
      <c r="C113" s="92"/>
      <c r="D113" s="91"/>
      <c r="E113" s="93"/>
      <c r="F113" s="93"/>
      <c r="G113" s="93"/>
      <c r="H113" s="93"/>
      <c r="I113" s="93"/>
      <c r="J113" s="93"/>
      <c r="K113" s="93"/>
      <c r="L113" s="93"/>
      <c r="M113" s="93"/>
      <c r="N113" s="93"/>
      <c r="O113" s="93"/>
      <c r="P113" s="93"/>
      <c r="Q113" s="93"/>
      <c r="R113" s="93"/>
      <c r="S113" s="93"/>
      <c r="T113" s="94"/>
    </row>
    <row r="114" spans="1:40" ht="15.75" hidden="1" outlineLevel="1">
      <c r="A114" s="68">
        <f ca="1">INDIRECT($U114&amp;"!"&amp;V114)</f>
        <v>0</v>
      </c>
      <c r="B114" s="69" t="s">
        <v>86</v>
      </c>
      <c r="C114" s="284">
        <f ca="1">INDIRECT($U114&amp;"!"&amp;W114)</f>
        <v>0</v>
      </c>
      <c r="D114" s="70">
        <f t="shared" ref="D114:D122" ca="1" si="214">INDIRECT($U114&amp;"!"&amp;X114)</f>
        <v>0</v>
      </c>
      <c r="E114" s="71">
        <f t="shared" ref="E114:E122" ca="1" si="215">INDIRECT($U114&amp;"!"&amp;Z114)</f>
        <v>0</v>
      </c>
      <c r="F114" s="71">
        <f t="shared" ref="F114:S114" ca="1" si="216">INDIRECT($U114&amp;"!"&amp;AA114)</f>
        <v>0</v>
      </c>
      <c r="G114" s="71">
        <f t="shared" ca="1" si="216"/>
        <v>0</v>
      </c>
      <c r="H114" s="71">
        <f t="shared" ca="1" si="216"/>
        <v>0</v>
      </c>
      <c r="I114" s="71">
        <f t="shared" ca="1" si="216"/>
        <v>0</v>
      </c>
      <c r="J114" s="71">
        <f t="shared" ca="1" si="216"/>
        <v>0</v>
      </c>
      <c r="K114" s="71">
        <f t="shared" ca="1" si="216"/>
        <v>0</v>
      </c>
      <c r="L114" s="71">
        <f t="shared" ca="1" si="216"/>
        <v>0</v>
      </c>
      <c r="M114" s="71">
        <f t="shared" ca="1" si="216"/>
        <v>0</v>
      </c>
      <c r="N114" s="71">
        <f t="shared" ca="1" si="216"/>
        <v>0</v>
      </c>
      <c r="O114" s="71">
        <f t="shared" ca="1" si="216"/>
        <v>0</v>
      </c>
      <c r="P114" s="71">
        <f t="shared" ca="1" si="216"/>
        <v>0</v>
      </c>
      <c r="Q114" s="71">
        <f t="shared" ca="1" si="216"/>
        <v>0</v>
      </c>
      <c r="R114" s="71">
        <f t="shared" ca="1" si="216"/>
        <v>0</v>
      </c>
      <c r="S114" s="71">
        <f t="shared" ca="1" si="216"/>
        <v>0</v>
      </c>
      <c r="T114" s="72">
        <f t="shared" ref="T114:T122" ca="1" si="217">SUM(E114:S114)</f>
        <v>0</v>
      </c>
      <c r="U114" t="str">
        <f>A113</f>
        <v>Nachname_10</v>
      </c>
      <c r="V114" t="s">
        <v>137</v>
      </c>
      <c r="W114" s="73" t="s">
        <v>138</v>
      </c>
      <c r="X114" s="56" t="s">
        <v>139</v>
      </c>
      <c r="Y114" s="56" t="s">
        <v>140</v>
      </c>
      <c r="Z114" t="s">
        <v>141</v>
      </c>
      <c r="AA114" t="s">
        <v>142</v>
      </c>
      <c r="AB114" t="s">
        <v>143</v>
      </c>
      <c r="AC114" t="s">
        <v>144</v>
      </c>
      <c r="AD114" t="s">
        <v>145</v>
      </c>
      <c r="AE114" t="s">
        <v>146</v>
      </c>
      <c r="AF114" t="s">
        <v>147</v>
      </c>
      <c r="AG114" t="s">
        <v>148</v>
      </c>
      <c r="AH114" t="s">
        <v>149</v>
      </c>
      <c r="AI114" t="s">
        <v>150</v>
      </c>
      <c r="AJ114" t="s">
        <v>151</v>
      </c>
      <c r="AK114" t="s">
        <v>152</v>
      </c>
      <c r="AL114" t="s">
        <v>153</v>
      </c>
      <c r="AM114" t="s">
        <v>154</v>
      </c>
      <c r="AN114" t="s">
        <v>155</v>
      </c>
    </row>
    <row r="115" spans="1:40" ht="15.75" hidden="1" outlineLevel="1">
      <c r="A115" s="95">
        <f t="shared" ref="A115:A121" ca="1" si="218">A114</f>
        <v>0</v>
      </c>
      <c r="B115" s="74" t="s">
        <v>156</v>
      </c>
      <c r="C115" s="285"/>
      <c r="D115" s="70">
        <f t="shared" ca="1" si="214"/>
        <v>0</v>
      </c>
      <c r="E115" s="71">
        <f t="shared" ca="1" si="215"/>
        <v>0</v>
      </c>
      <c r="F115" s="71">
        <f t="shared" ref="F115:F122" ca="1" si="219">INDIRECT($U115&amp;"!"&amp;AA115)</f>
        <v>0</v>
      </c>
      <c r="G115" s="71">
        <f t="shared" ref="G115:G122" ca="1" si="220">INDIRECT($U115&amp;"!"&amp;AB115)</f>
        <v>0</v>
      </c>
      <c r="H115" s="71">
        <f t="shared" ref="H115:H122" ca="1" si="221">INDIRECT($U115&amp;"!"&amp;AC115)</f>
        <v>0</v>
      </c>
      <c r="I115" s="71">
        <f t="shared" ref="I115:I122" ca="1" si="222">INDIRECT($U115&amp;"!"&amp;AD115)</f>
        <v>0</v>
      </c>
      <c r="J115" s="71">
        <f t="shared" ref="J115:J122" ca="1" si="223">INDIRECT($U115&amp;"!"&amp;AE115)</f>
        <v>0</v>
      </c>
      <c r="K115" s="71">
        <f t="shared" ref="K115:K122" ca="1" si="224">INDIRECT($U115&amp;"!"&amp;AF115)</f>
        <v>0</v>
      </c>
      <c r="L115" s="71">
        <f t="shared" ref="L115:L122" ca="1" si="225">INDIRECT($U115&amp;"!"&amp;AG115)</f>
        <v>0</v>
      </c>
      <c r="M115" s="71">
        <f t="shared" ref="M115:M122" ca="1" si="226">INDIRECT($U115&amp;"!"&amp;AH115)</f>
        <v>0</v>
      </c>
      <c r="N115" s="71">
        <f t="shared" ref="N115:N122" ca="1" si="227">INDIRECT($U115&amp;"!"&amp;AI115)</f>
        <v>0</v>
      </c>
      <c r="O115" s="71">
        <f t="shared" ref="O115:O122" ca="1" si="228">INDIRECT($U115&amp;"!"&amp;AJ115)</f>
        <v>0</v>
      </c>
      <c r="P115" s="71">
        <f t="shared" ref="P115:P122" ca="1" si="229">INDIRECT($U115&amp;"!"&amp;AK115)</f>
        <v>0</v>
      </c>
      <c r="Q115" s="71">
        <f t="shared" ref="Q115:Q122" ca="1" si="230">INDIRECT($U115&amp;"!"&amp;AL115)</f>
        <v>0</v>
      </c>
      <c r="R115" s="71">
        <f t="shared" ref="R115:R122" ca="1" si="231">INDIRECT($U115&amp;"!"&amp;AM115)</f>
        <v>0</v>
      </c>
      <c r="S115" s="71">
        <f t="shared" ref="S115:S122" ca="1" si="232">INDIRECT($U115&amp;"!"&amp;AN115)</f>
        <v>0</v>
      </c>
      <c r="T115" s="72">
        <f t="shared" ca="1" si="217"/>
        <v>0</v>
      </c>
      <c r="U115" t="str">
        <f t="shared" ref="U115:U122" si="233">U114</f>
        <v>Nachname_10</v>
      </c>
      <c r="V115" t="s">
        <v>137</v>
      </c>
      <c r="X115" s="56" t="s">
        <v>157</v>
      </c>
      <c r="Y115" s="56" t="s">
        <v>158</v>
      </c>
      <c r="Z115" t="s">
        <v>159</v>
      </c>
      <c r="AA115" t="s">
        <v>160</v>
      </c>
      <c r="AB115" t="s">
        <v>161</v>
      </c>
      <c r="AC115" t="s">
        <v>162</v>
      </c>
      <c r="AD115" t="s">
        <v>163</v>
      </c>
      <c r="AE115" t="s">
        <v>164</v>
      </c>
      <c r="AF115" t="s">
        <v>165</v>
      </c>
      <c r="AG115" t="s">
        <v>166</v>
      </c>
      <c r="AH115" t="s">
        <v>167</v>
      </c>
      <c r="AI115" t="s">
        <v>168</v>
      </c>
      <c r="AJ115" t="s">
        <v>169</v>
      </c>
      <c r="AK115" t="s">
        <v>170</v>
      </c>
      <c r="AL115" t="s">
        <v>171</v>
      </c>
      <c r="AM115" t="s">
        <v>172</v>
      </c>
      <c r="AN115" t="s">
        <v>173</v>
      </c>
    </row>
    <row r="116" spans="1:40" ht="15.75" hidden="1" outlineLevel="1">
      <c r="A116" s="95">
        <f t="shared" ca="1" si="218"/>
        <v>0</v>
      </c>
      <c r="B116" s="76" t="s">
        <v>87</v>
      </c>
      <c r="C116" s="284">
        <f ca="1">INDIRECT($U116&amp;"!"&amp;W116)</f>
        <v>0</v>
      </c>
      <c r="D116" s="70">
        <f t="shared" ca="1" si="214"/>
        <v>0</v>
      </c>
      <c r="E116" s="71">
        <f t="shared" ca="1" si="215"/>
        <v>0</v>
      </c>
      <c r="F116" s="71">
        <f t="shared" ca="1" si="219"/>
        <v>0</v>
      </c>
      <c r="G116" s="71">
        <f t="shared" ca="1" si="220"/>
        <v>0</v>
      </c>
      <c r="H116" s="71">
        <f t="shared" ca="1" si="221"/>
        <v>0</v>
      </c>
      <c r="I116" s="71">
        <f t="shared" ca="1" si="222"/>
        <v>0</v>
      </c>
      <c r="J116" s="71">
        <f t="shared" ca="1" si="223"/>
        <v>0</v>
      </c>
      <c r="K116" s="71">
        <f t="shared" ca="1" si="224"/>
        <v>0</v>
      </c>
      <c r="L116" s="71">
        <f t="shared" ca="1" si="225"/>
        <v>0</v>
      </c>
      <c r="M116" s="71">
        <f t="shared" ca="1" si="226"/>
        <v>0</v>
      </c>
      <c r="N116" s="71">
        <f t="shared" ca="1" si="227"/>
        <v>0</v>
      </c>
      <c r="O116" s="71">
        <f t="shared" ca="1" si="228"/>
        <v>0</v>
      </c>
      <c r="P116" s="71">
        <f t="shared" ca="1" si="229"/>
        <v>0</v>
      </c>
      <c r="Q116" s="71">
        <f t="shared" ca="1" si="230"/>
        <v>0</v>
      </c>
      <c r="R116" s="71">
        <f t="shared" ca="1" si="231"/>
        <v>0</v>
      </c>
      <c r="S116" s="71">
        <f t="shared" ca="1" si="232"/>
        <v>0</v>
      </c>
      <c r="T116" s="72">
        <f t="shared" ca="1" si="217"/>
        <v>0</v>
      </c>
      <c r="U116" t="str">
        <f t="shared" si="233"/>
        <v>Nachname_10</v>
      </c>
      <c r="V116" t="s">
        <v>137</v>
      </c>
      <c r="W116" s="73" t="s">
        <v>174</v>
      </c>
      <c r="X116" s="56" t="s">
        <v>175</v>
      </c>
      <c r="Y116" s="56" t="s">
        <v>176</v>
      </c>
      <c r="Z116" t="s">
        <v>177</v>
      </c>
      <c r="AA116" t="s">
        <v>178</v>
      </c>
      <c r="AB116" t="s">
        <v>179</v>
      </c>
      <c r="AC116" t="s">
        <v>180</v>
      </c>
      <c r="AD116" t="s">
        <v>181</v>
      </c>
      <c r="AE116" t="s">
        <v>182</v>
      </c>
      <c r="AF116" t="s">
        <v>183</v>
      </c>
      <c r="AG116" t="s">
        <v>184</v>
      </c>
      <c r="AH116" t="s">
        <v>185</v>
      </c>
      <c r="AI116" t="s">
        <v>186</v>
      </c>
      <c r="AJ116" t="s">
        <v>187</v>
      </c>
      <c r="AK116" t="s">
        <v>188</v>
      </c>
      <c r="AL116" t="s">
        <v>189</v>
      </c>
      <c r="AM116" t="s">
        <v>190</v>
      </c>
      <c r="AN116" t="s">
        <v>191</v>
      </c>
    </row>
    <row r="117" spans="1:40" ht="15.75" hidden="1" outlineLevel="1">
      <c r="A117" s="95">
        <f t="shared" ca="1" si="218"/>
        <v>0</v>
      </c>
      <c r="B117" s="77" t="s">
        <v>192</v>
      </c>
      <c r="C117" s="285"/>
      <c r="D117" s="70">
        <f t="shared" ca="1" si="214"/>
        <v>0</v>
      </c>
      <c r="E117" s="71">
        <f t="shared" ca="1" si="215"/>
        <v>0</v>
      </c>
      <c r="F117" s="71">
        <f t="shared" ca="1" si="219"/>
        <v>0</v>
      </c>
      <c r="G117" s="71">
        <f t="shared" ca="1" si="220"/>
        <v>0</v>
      </c>
      <c r="H117" s="71">
        <f t="shared" ca="1" si="221"/>
        <v>0</v>
      </c>
      <c r="I117" s="71">
        <f t="shared" ca="1" si="222"/>
        <v>0</v>
      </c>
      <c r="J117" s="71">
        <f t="shared" ca="1" si="223"/>
        <v>0</v>
      </c>
      <c r="K117" s="71">
        <f t="shared" ca="1" si="224"/>
        <v>0</v>
      </c>
      <c r="L117" s="71">
        <f t="shared" ca="1" si="225"/>
        <v>0</v>
      </c>
      <c r="M117" s="71">
        <f t="shared" ca="1" si="226"/>
        <v>0</v>
      </c>
      <c r="N117" s="71">
        <f t="shared" ca="1" si="227"/>
        <v>0</v>
      </c>
      <c r="O117" s="71">
        <f t="shared" ca="1" si="228"/>
        <v>0</v>
      </c>
      <c r="P117" s="71">
        <f t="shared" ca="1" si="229"/>
        <v>0</v>
      </c>
      <c r="Q117" s="71">
        <f t="shared" ca="1" si="230"/>
        <v>0</v>
      </c>
      <c r="R117" s="71">
        <f t="shared" ca="1" si="231"/>
        <v>0</v>
      </c>
      <c r="S117" s="71">
        <f t="shared" ca="1" si="232"/>
        <v>0</v>
      </c>
      <c r="T117" s="72">
        <f t="shared" ca="1" si="217"/>
        <v>0</v>
      </c>
      <c r="U117" t="str">
        <f t="shared" si="233"/>
        <v>Nachname_10</v>
      </c>
      <c r="V117" t="s">
        <v>137</v>
      </c>
      <c r="X117" s="56" t="s">
        <v>193</v>
      </c>
      <c r="Y117" s="56" t="s">
        <v>194</v>
      </c>
      <c r="Z117" t="s">
        <v>195</v>
      </c>
      <c r="AA117" t="s">
        <v>196</v>
      </c>
      <c r="AB117" t="s">
        <v>197</v>
      </c>
      <c r="AC117" t="s">
        <v>198</v>
      </c>
      <c r="AD117" t="s">
        <v>199</v>
      </c>
      <c r="AE117" t="s">
        <v>200</v>
      </c>
      <c r="AF117" t="s">
        <v>201</v>
      </c>
      <c r="AG117" t="s">
        <v>202</v>
      </c>
      <c r="AH117" t="s">
        <v>203</v>
      </c>
      <c r="AI117" t="s">
        <v>204</v>
      </c>
      <c r="AJ117" t="s">
        <v>205</v>
      </c>
      <c r="AK117" t="s">
        <v>206</v>
      </c>
      <c r="AL117" t="s">
        <v>207</v>
      </c>
      <c r="AM117" t="s">
        <v>208</v>
      </c>
      <c r="AN117" t="s">
        <v>209</v>
      </c>
    </row>
    <row r="118" spans="1:40" ht="15.75" hidden="1" outlineLevel="1">
      <c r="A118" s="95">
        <f t="shared" ca="1" si="218"/>
        <v>0</v>
      </c>
      <c r="B118" s="78" t="s">
        <v>88</v>
      </c>
      <c r="C118" s="284">
        <f ca="1">INDIRECT($U118&amp;"!"&amp;W118)</f>
        <v>0</v>
      </c>
      <c r="D118" s="70">
        <f t="shared" ca="1" si="214"/>
        <v>0</v>
      </c>
      <c r="E118" s="71">
        <f t="shared" ca="1" si="215"/>
        <v>0</v>
      </c>
      <c r="F118" s="71">
        <f t="shared" ca="1" si="219"/>
        <v>0</v>
      </c>
      <c r="G118" s="71">
        <f t="shared" ca="1" si="220"/>
        <v>0</v>
      </c>
      <c r="H118" s="71">
        <f t="shared" ca="1" si="221"/>
        <v>0</v>
      </c>
      <c r="I118" s="71">
        <f t="shared" ca="1" si="222"/>
        <v>0</v>
      </c>
      <c r="J118" s="71">
        <f t="shared" ca="1" si="223"/>
        <v>0</v>
      </c>
      <c r="K118" s="71">
        <f t="shared" ca="1" si="224"/>
        <v>0</v>
      </c>
      <c r="L118" s="71">
        <f t="shared" ca="1" si="225"/>
        <v>0</v>
      </c>
      <c r="M118" s="71">
        <f t="shared" ca="1" si="226"/>
        <v>0</v>
      </c>
      <c r="N118" s="71">
        <f t="shared" ca="1" si="227"/>
        <v>0</v>
      </c>
      <c r="O118" s="71">
        <f t="shared" ca="1" si="228"/>
        <v>0</v>
      </c>
      <c r="P118" s="71">
        <f t="shared" ca="1" si="229"/>
        <v>0</v>
      </c>
      <c r="Q118" s="71">
        <f t="shared" ca="1" si="230"/>
        <v>0</v>
      </c>
      <c r="R118" s="71">
        <f t="shared" ca="1" si="231"/>
        <v>0</v>
      </c>
      <c r="S118" s="71">
        <f t="shared" ca="1" si="232"/>
        <v>0</v>
      </c>
      <c r="T118" s="72">
        <f t="shared" ca="1" si="217"/>
        <v>0</v>
      </c>
      <c r="U118" t="str">
        <f t="shared" si="233"/>
        <v>Nachname_10</v>
      </c>
      <c r="V118" t="s">
        <v>137</v>
      </c>
      <c r="W118" s="73" t="s">
        <v>210</v>
      </c>
      <c r="X118" s="56" t="s">
        <v>211</v>
      </c>
      <c r="Y118" s="56" t="s">
        <v>212</v>
      </c>
      <c r="Z118" t="s">
        <v>213</v>
      </c>
      <c r="AA118" t="s">
        <v>214</v>
      </c>
      <c r="AB118" t="s">
        <v>215</v>
      </c>
      <c r="AC118" t="s">
        <v>216</v>
      </c>
      <c r="AD118" t="s">
        <v>217</v>
      </c>
      <c r="AE118" t="s">
        <v>218</v>
      </c>
      <c r="AF118" t="s">
        <v>219</v>
      </c>
      <c r="AG118" t="s">
        <v>220</v>
      </c>
      <c r="AH118" t="s">
        <v>221</v>
      </c>
      <c r="AI118" t="s">
        <v>222</v>
      </c>
      <c r="AJ118" t="s">
        <v>223</v>
      </c>
      <c r="AK118" t="s">
        <v>224</v>
      </c>
      <c r="AL118" t="s">
        <v>225</v>
      </c>
      <c r="AM118" t="s">
        <v>226</v>
      </c>
      <c r="AN118" t="s">
        <v>227</v>
      </c>
    </row>
    <row r="119" spans="1:40" ht="15.75" hidden="1" outlineLevel="1">
      <c r="A119" s="95">
        <f t="shared" ca="1" si="218"/>
        <v>0</v>
      </c>
      <c r="B119" s="79" t="s">
        <v>228</v>
      </c>
      <c r="C119" s="285"/>
      <c r="D119" s="70">
        <f t="shared" ca="1" si="214"/>
        <v>0</v>
      </c>
      <c r="E119" s="71">
        <f t="shared" ca="1" si="215"/>
        <v>0</v>
      </c>
      <c r="F119" s="71">
        <f t="shared" ca="1" si="219"/>
        <v>0</v>
      </c>
      <c r="G119" s="71">
        <f t="shared" ca="1" si="220"/>
        <v>0</v>
      </c>
      <c r="H119" s="71">
        <f t="shared" ca="1" si="221"/>
        <v>0</v>
      </c>
      <c r="I119" s="71">
        <f t="shared" ca="1" si="222"/>
        <v>0</v>
      </c>
      <c r="J119" s="71">
        <f t="shared" ca="1" si="223"/>
        <v>0</v>
      </c>
      <c r="K119" s="71">
        <f t="shared" ca="1" si="224"/>
        <v>0</v>
      </c>
      <c r="L119" s="71">
        <f t="shared" ca="1" si="225"/>
        <v>0</v>
      </c>
      <c r="M119" s="71">
        <f t="shared" ca="1" si="226"/>
        <v>0</v>
      </c>
      <c r="N119" s="71">
        <f t="shared" ca="1" si="227"/>
        <v>0</v>
      </c>
      <c r="O119" s="71">
        <f t="shared" ca="1" si="228"/>
        <v>0</v>
      </c>
      <c r="P119" s="71">
        <f t="shared" ca="1" si="229"/>
        <v>0</v>
      </c>
      <c r="Q119" s="71">
        <f t="shared" ca="1" si="230"/>
        <v>0</v>
      </c>
      <c r="R119" s="71">
        <f t="shared" ca="1" si="231"/>
        <v>0</v>
      </c>
      <c r="S119" s="71">
        <f t="shared" ca="1" si="232"/>
        <v>0</v>
      </c>
      <c r="T119" s="72">
        <f t="shared" ca="1" si="217"/>
        <v>0</v>
      </c>
      <c r="U119" t="str">
        <f t="shared" si="233"/>
        <v>Nachname_10</v>
      </c>
      <c r="V119" t="s">
        <v>137</v>
      </c>
      <c r="X119" s="56" t="s">
        <v>229</v>
      </c>
      <c r="Y119" s="56" t="s">
        <v>230</v>
      </c>
      <c r="Z119" t="s">
        <v>231</v>
      </c>
      <c r="AA119" t="s">
        <v>232</v>
      </c>
      <c r="AB119" t="s">
        <v>233</v>
      </c>
      <c r="AC119" t="s">
        <v>234</v>
      </c>
      <c r="AD119" t="s">
        <v>235</v>
      </c>
      <c r="AE119" t="s">
        <v>236</v>
      </c>
      <c r="AF119" t="s">
        <v>237</v>
      </c>
      <c r="AG119" t="s">
        <v>238</v>
      </c>
      <c r="AH119" t="s">
        <v>239</v>
      </c>
      <c r="AI119" t="s">
        <v>240</v>
      </c>
      <c r="AJ119" t="s">
        <v>241</v>
      </c>
      <c r="AK119" t="s">
        <v>242</v>
      </c>
      <c r="AL119" t="s">
        <v>243</v>
      </c>
      <c r="AM119" t="s">
        <v>244</v>
      </c>
      <c r="AN119" t="s">
        <v>245</v>
      </c>
    </row>
    <row r="120" spans="1:40" ht="15.75" hidden="1" outlineLevel="1">
      <c r="A120" s="95">
        <f t="shared" ca="1" si="218"/>
        <v>0</v>
      </c>
      <c r="B120" s="80" t="s">
        <v>89</v>
      </c>
      <c r="C120" s="284">
        <f ca="1">INDIRECT($U120&amp;"!"&amp;W120)</f>
        <v>0</v>
      </c>
      <c r="D120" s="70">
        <f t="shared" ca="1" si="214"/>
        <v>0</v>
      </c>
      <c r="E120" s="71">
        <f t="shared" ca="1" si="215"/>
        <v>0</v>
      </c>
      <c r="F120" s="71">
        <f t="shared" ca="1" si="219"/>
        <v>0</v>
      </c>
      <c r="G120" s="71">
        <f t="shared" ca="1" si="220"/>
        <v>0</v>
      </c>
      <c r="H120" s="71">
        <f t="shared" ca="1" si="221"/>
        <v>0</v>
      </c>
      <c r="I120" s="71">
        <f t="shared" ca="1" si="222"/>
        <v>0</v>
      </c>
      <c r="J120" s="71">
        <f t="shared" ca="1" si="223"/>
        <v>0</v>
      </c>
      <c r="K120" s="71">
        <f t="shared" ca="1" si="224"/>
        <v>0</v>
      </c>
      <c r="L120" s="71">
        <f t="shared" ca="1" si="225"/>
        <v>0</v>
      </c>
      <c r="M120" s="71">
        <f t="shared" ca="1" si="226"/>
        <v>0</v>
      </c>
      <c r="N120" s="71">
        <f t="shared" ca="1" si="227"/>
        <v>0</v>
      </c>
      <c r="O120" s="71">
        <f t="shared" ca="1" si="228"/>
        <v>0</v>
      </c>
      <c r="P120" s="71">
        <f t="shared" ca="1" si="229"/>
        <v>0</v>
      </c>
      <c r="Q120" s="71">
        <f t="shared" ca="1" si="230"/>
        <v>0</v>
      </c>
      <c r="R120" s="71">
        <f t="shared" ca="1" si="231"/>
        <v>0</v>
      </c>
      <c r="S120" s="71">
        <f t="shared" ca="1" si="232"/>
        <v>0</v>
      </c>
      <c r="T120" s="72">
        <f t="shared" ca="1" si="217"/>
        <v>0</v>
      </c>
      <c r="U120" t="str">
        <f t="shared" si="233"/>
        <v>Nachname_10</v>
      </c>
      <c r="V120" t="s">
        <v>137</v>
      </c>
      <c r="W120" s="73" t="s">
        <v>246</v>
      </c>
      <c r="X120" s="56" t="s">
        <v>247</v>
      </c>
      <c r="Y120" s="56" t="s">
        <v>248</v>
      </c>
      <c r="Z120" t="s">
        <v>249</v>
      </c>
      <c r="AA120" t="s">
        <v>250</v>
      </c>
      <c r="AB120" t="s">
        <v>251</v>
      </c>
      <c r="AC120" t="s">
        <v>252</v>
      </c>
      <c r="AD120" t="s">
        <v>253</v>
      </c>
      <c r="AE120" t="s">
        <v>254</v>
      </c>
      <c r="AF120" t="s">
        <v>255</v>
      </c>
      <c r="AG120" t="s">
        <v>256</v>
      </c>
      <c r="AH120" t="s">
        <v>257</v>
      </c>
      <c r="AI120" t="s">
        <v>258</v>
      </c>
      <c r="AJ120" t="s">
        <v>259</v>
      </c>
      <c r="AK120" t="s">
        <v>260</v>
      </c>
      <c r="AL120" t="s">
        <v>261</v>
      </c>
      <c r="AM120" t="s">
        <v>262</v>
      </c>
      <c r="AN120" t="s">
        <v>263</v>
      </c>
    </row>
    <row r="121" spans="1:40" ht="15.75" hidden="1" outlineLevel="1">
      <c r="A121" s="95">
        <f t="shared" ca="1" si="218"/>
        <v>0</v>
      </c>
      <c r="B121" s="80" t="s">
        <v>264</v>
      </c>
      <c r="C121" s="285"/>
      <c r="D121" s="70">
        <f t="shared" ca="1" si="214"/>
        <v>0</v>
      </c>
      <c r="E121" s="71">
        <f t="shared" ca="1" si="215"/>
        <v>0</v>
      </c>
      <c r="F121" s="71">
        <f t="shared" ca="1" si="219"/>
        <v>0</v>
      </c>
      <c r="G121" s="71">
        <f t="shared" ca="1" si="220"/>
        <v>0</v>
      </c>
      <c r="H121" s="71">
        <f t="shared" ca="1" si="221"/>
        <v>0</v>
      </c>
      <c r="I121" s="71">
        <f t="shared" ca="1" si="222"/>
        <v>0</v>
      </c>
      <c r="J121" s="71">
        <f t="shared" ca="1" si="223"/>
        <v>0</v>
      </c>
      <c r="K121" s="71">
        <f t="shared" ca="1" si="224"/>
        <v>0</v>
      </c>
      <c r="L121" s="71">
        <f t="shared" ca="1" si="225"/>
        <v>0</v>
      </c>
      <c r="M121" s="71">
        <f t="shared" ca="1" si="226"/>
        <v>0</v>
      </c>
      <c r="N121" s="71">
        <f t="shared" ca="1" si="227"/>
        <v>0</v>
      </c>
      <c r="O121" s="71">
        <f t="shared" ca="1" si="228"/>
        <v>0</v>
      </c>
      <c r="P121" s="71">
        <f t="shared" ca="1" si="229"/>
        <v>0</v>
      </c>
      <c r="Q121" s="71">
        <f t="shared" ca="1" si="230"/>
        <v>0</v>
      </c>
      <c r="R121" s="71">
        <f t="shared" ca="1" si="231"/>
        <v>0</v>
      </c>
      <c r="S121" s="71">
        <f t="shared" ca="1" si="232"/>
        <v>0</v>
      </c>
      <c r="T121" s="72">
        <f t="shared" ca="1" si="217"/>
        <v>0</v>
      </c>
      <c r="U121" t="str">
        <f t="shared" si="233"/>
        <v>Nachname_10</v>
      </c>
      <c r="V121" t="s">
        <v>137</v>
      </c>
      <c r="X121" s="56" t="s">
        <v>265</v>
      </c>
      <c r="Y121" s="56" t="s">
        <v>266</v>
      </c>
      <c r="Z121" t="s">
        <v>267</v>
      </c>
      <c r="AA121" t="s">
        <v>268</v>
      </c>
      <c r="AB121" t="s">
        <v>269</v>
      </c>
      <c r="AC121" t="s">
        <v>270</v>
      </c>
      <c r="AD121" t="s">
        <v>271</v>
      </c>
      <c r="AE121" t="s">
        <v>272</v>
      </c>
      <c r="AF121" t="s">
        <v>273</v>
      </c>
      <c r="AG121" t="s">
        <v>274</v>
      </c>
      <c r="AH121" t="s">
        <v>275</v>
      </c>
      <c r="AI121" t="s">
        <v>276</v>
      </c>
      <c r="AJ121" t="s">
        <v>277</v>
      </c>
      <c r="AK121" t="s">
        <v>278</v>
      </c>
      <c r="AL121" t="s">
        <v>279</v>
      </c>
      <c r="AM121" t="s">
        <v>280</v>
      </c>
      <c r="AN121" t="s">
        <v>281</v>
      </c>
    </row>
    <row r="122" spans="1:40" ht="15.75" hidden="1" outlineLevel="1">
      <c r="A122" s="95">
        <f ca="1">A119</f>
        <v>0</v>
      </c>
      <c r="B122" s="81" t="s">
        <v>90</v>
      </c>
      <c r="C122" s="82">
        <f ca="1">INDIRECT($U122&amp;"!"&amp;W122)</f>
        <v>0</v>
      </c>
      <c r="D122" s="70">
        <f t="shared" ca="1" si="214"/>
        <v>0</v>
      </c>
      <c r="E122" s="71">
        <f t="shared" ca="1" si="215"/>
        <v>0</v>
      </c>
      <c r="F122" s="71">
        <f t="shared" ca="1" si="219"/>
        <v>0</v>
      </c>
      <c r="G122" s="71">
        <f t="shared" ca="1" si="220"/>
        <v>0</v>
      </c>
      <c r="H122" s="71">
        <f t="shared" ca="1" si="221"/>
        <v>0</v>
      </c>
      <c r="I122" s="71">
        <f t="shared" ca="1" si="222"/>
        <v>0</v>
      </c>
      <c r="J122" s="71">
        <f t="shared" ca="1" si="223"/>
        <v>0</v>
      </c>
      <c r="K122" s="71">
        <f t="shared" ca="1" si="224"/>
        <v>0</v>
      </c>
      <c r="L122" s="71">
        <f t="shared" ca="1" si="225"/>
        <v>0</v>
      </c>
      <c r="M122" s="71">
        <f t="shared" ca="1" si="226"/>
        <v>0</v>
      </c>
      <c r="N122" s="71">
        <f t="shared" ca="1" si="227"/>
        <v>0</v>
      </c>
      <c r="O122" s="71">
        <f t="shared" ca="1" si="228"/>
        <v>0</v>
      </c>
      <c r="P122" s="71">
        <f t="shared" ca="1" si="229"/>
        <v>0</v>
      </c>
      <c r="Q122" s="71">
        <f t="shared" ca="1" si="230"/>
        <v>0</v>
      </c>
      <c r="R122" s="71">
        <f t="shared" ca="1" si="231"/>
        <v>0</v>
      </c>
      <c r="S122" s="71">
        <f t="shared" ca="1" si="232"/>
        <v>0</v>
      </c>
      <c r="T122" s="72">
        <f t="shared" ca="1" si="217"/>
        <v>0</v>
      </c>
      <c r="U122" t="str">
        <f t="shared" si="233"/>
        <v>Nachname_10</v>
      </c>
      <c r="V122" t="s">
        <v>137</v>
      </c>
      <c r="W122" s="73" t="s">
        <v>282</v>
      </c>
      <c r="X122" s="56" t="s">
        <v>283</v>
      </c>
      <c r="Y122" s="56" t="s">
        <v>284</v>
      </c>
      <c r="Z122" t="s">
        <v>285</v>
      </c>
      <c r="AA122" t="s">
        <v>286</v>
      </c>
      <c r="AB122" t="s">
        <v>287</v>
      </c>
      <c r="AC122" t="s">
        <v>288</v>
      </c>
      <c r="AD122" t="s">
        <v>289</v>
      </c>
      <c r="AE122" t="s">
        <v>290</v>
      </c>
      <c r="AF122" t="s">
        <v>291</v>
      </c>
      <c r="AG122" t="s">
        <v>292</v>
      </c>
      <c r="AH122" t="s">
        <v>293</v>
      </c>
      <c r="AI122" t="s">
        <v>294</v>
      </c>
      <c r="AJ122" t="s">
        <v>295</v>
      </c>
      <c r="AK122" t="s">
        <v>296</v>
      </c>
      <c r="AL122" t="s">
        <v>297</v>
      </c>
      <c r="AM122" t="s">
        <v>298</v>
      </c>
      <c r="AN122" t="s">
        <v>299</v>
      </c>
    </row>
    <row r="123" spans="1:40" s="83" customFormat="1" ht="15.75" hidden="1" outlineLevel="1">
      <c r="A123" s="84"/>
      <c r="B123" s="85" t="s">
        <v>300</v>
      </c>
      <c r="C123" s="86">
        <f t="shared" ref="C123:D123" ca="1" si="234">SUM(C114:C122)</f>
        <v>0</v>
      </c>
      <c r="D123" s="87">
        <f t="shared" ca="1" si="234"/>
        <v>0</v>
      </c>
      <c r="E123" s="88">
        <f t="shared" ref="E123:T123" ca="1" si="235">SUM(E114:E122)</f>
        <v>0</v>
      </c>
      <c r="F123" s="88">
        <f t="shared" ca="1" si="235"/>
        <v>0</v>
      </c>
      <c r="G123" s="88">
        <f t="shared" ca="1" si="235"/>
        <v>0</v>
      </c>
      <c r="H123" s="88">
        <f t="shared" ca="1" si="235"/>
        <v>0</v>
      </c>
      <c r="I123" s="88">
        <f t="shared" ca="1" si="235"/>
        <v>0</v>
      </c>
      <c r="J123" s="88">
        <f t="shared" ca="1" si="235"/>
        <v>0</v>
      </c>
      <c r="K123" s="88">
        <f t="shared" ca="1" si="235"/>
        <v>0</v>
      </c>
      <c r="L123" s="88">
        <f t="shared" ca="1" si="235"/>
        <v>0</v>
      </c>
      <c r="M123" s="88">
        <f t="shared" ca="1" si="235"/>
        <v>0</v>
      </c>
      <c r="N123" s="88">
        <f t="shared" ca="1" si="235"/>
        <v>0</v>
      </c>
      <c r="O123" s="88">
        <f t="shared" ca="1" si="235"/>
        <v>0</v>
      </c>
      <c r="P123" s="88">
        <f t="shared" ca="1" si="235"/>
        <v>0</v>
      </c>
      <c r="Q123" s="88">
        <f t="shared" ca="1" si="235"/>
        <v>0</v>
      </c>
      <c r="R123" s="88">
        <f t="shared" ca="1" si="235"/>
        <v>0</v>
      </c>
      <c r="S123" s="88">
        <f t="shared" ca="1" si="235"/>
        <v>0</v>
      </c>
      <c r="T123" s="88">
        <f t="shared" ca="1" si="235"/>
        <v>0</v>
      </c>
      <c r="X123" s="89"/>
      <c r="Y123" s="89"/>
    </row>
    <row r="124" spans="1:40" collapsed="1"/>
  </sheetData>
  <mergeCells count="44">
    <mergeCell ref="C4:C5"/>
    <mergeCell ref="C6:C7"/>
    <mergeCell ref="C8:C9"/>
    <mergeCell ref="C10:C11"/>
    <mergeCell ref="C15:C16"/>
    <mergeCell ref="C17:C18"/>
    <mergeCell ref="C19:C20"/>
    <mergeCell ref="C21:C22"/>
    <mergeCell ref="C26:C27"/>
    <mergeCell ref="C28:C29"/>
    <mergeCell ref="C30:C31"/>
    <mergeCell ref="C32:C33"/>
    <mergeCell ref="C37:C38"/>
    <mergeCell ref="C39:C40"/>
    <mergeCell ref="C41:C42"/>
    <mergeCell ref="C43:C44"/>
    <mergeCell ref="C48:C49"/>
    <mergeCell ref="C50:C51"/>
    <mergeCell ref="C52:C53"/>
    <mergeCell ref="C54:C55"/>
    <mergeCell ref="C59:C60"/>
    <mergeCell ref="C61:C62"/>
    <mergeCell ref="C63:C64"/>
    <mergeCell ref="C65:C66"/>
    <mergeCell ref="C70:C71"/>
    <mergeCell ref="C72:C73"/>
    <mergeCell ref="C74:C75"/>
    <mergeCell ref="C76:C77"/>
    <mergeCell ref="C81:C82"/>
    <mergeCell ref="C83:C84"/>
    <mergeCell ref="C85:C86"/>
    <mergeCell ref="C87:C88"/>
    <mergeCell ref="C92:C93"/>
    <mergeCell ref="C94:C95"/>
    <mergeCell ref="C96:C97"/>
    <mergeCell ref="C114:C115"/>
    <mergeCell ref="C116:C117"/>
    <mergeCell ref="C118:C119"/>
    <mergeCell ref="C120:C121"/>
    <mergeCell ref="C98:C99"/>
    <mergeCell ref="C103:C104"/>
    <mergeCell ref="C105:C106"/>
    <mergeCell ref="C107:C108"/>
    <mergeCell ref="C109:C110"/>
  </mergeCells>
  <conditionalFormatting sqref="E4:T12">
    <cfRule type="cellIs" dxfId="2851" priority="309" operator="equal">
      <formula>0</formula>
    </cfRule>
  </conditionalFormatting>
  <conditionalFormatting sqref="T15:T23">
    <cfRule type="cellIs" dxfId="2850" priority="308" operator="equal">
      <formula>0</formula>
    </cfRule>
  </conditionalFormatting>
  <conditionalFormatting sqref="T26:T34">
    <cfRule type="cellIs" dxfId="2849" priority="305" operator="equal">
      <formula>0</formula>
    </cfRule>
  </conditionalFormatting>
  <conditionalFormatting sqref="T37:T45">
    <cfRule type="cellIs" dxfId="2848" priority="304" operator="equal">
      <formula>0</formula>
    </cfRule>
  </conditionalFormatting>
  <conditionalFormatting sqref="T48:T56">
    <cfRule type="cellIs" dxfId="2847" priority="303" operator="equal">
      <formula>0</formula>
    </cfRule>
  </conditionalFormatting>
  <conditionalFormatting sqref="T59:T67">
    <cfRule type="cellIs" dxfId="2846" priority="302" operator="equal">
      <formula>0</formula>
    </cfRule>
  </conditionalFormatting>
  <conditionalFormatting sqref="T70:T78">
    <cfRule type="cellIs" dxfId="2845" priority="301" operator="equal">
      <formula>0</formula>
    </cfRule>
  </conditionalFormatting>
  <conditionalFormatting sqref="T81:T89">
    <cfRule type="cellIs" dxfId="2844" priority="300" operator="equal">
      <formula>0</formula>
    </cfRule>
  </conditionalFormatting>
  <conditionalFormatting sqref="T92:T100">
    <cfRule type="cellIs" dxfId="2843" priority="299" operator="equal">
      <formula>0</formula>
    </cfRule>
  </conditionalFormatting>
  <conditionalFormatting sqref="T103:T111">
    <cfRule type="cellIs" dxfId="2842" priority="298" operator="equal">
      <formula>0</formula>
    </cfRule>
  </conditionalFormatting>
  <conditionalFormatting sqref="T114:T122">
    <cfRule type="cellIs" dxfId="2841" priority="297" operator="equal">
      <formula>0</formula>
    </cfRule>
  </conditionalFormatting>
  <conditionalFormatting sqref="E13">
    <cfRule type="cellIs" dxfId="2840" priority="272" operator="equal">
      <formula>0</formula>
    </cfRule>
  </conditionalFormatting>
  <conditionalFormatting sqref="F13">
    <cfRule type="cellIs" dxfId="2839" priority="271" operator="equal">
      <formula>0</formula>
    </cfRule>
  </conditionalFormatting>
  <conditionalFormatting sqref="G13">
    <cfRule type="cellIs" dxfId="2838" priority="270" operator="equal">
      <formula>0</formula>
    </cfRule>
  </conditionalFormatting>
  <conditionalFormatting sqref="H13">
    <cfRule type="cellIs" dxfId="2837" priority="269" operator="equal">
      <formula>0</formula>
    </cfRule>
  </conditionalFormatting>
  <conditionalFormatting sqref="I13">
    <cfRule type="cellIs" dxfId="2836" priority="268" operator="equal">
      <formula>0</formula>
    </cfRule>
  </conditionalFormatting>
  <conditionalFormatting sqref="J13">
    <cfRule type="cellIs" dxfId="2835" priority="267" operator="equal">
      <formula>0</formula>
    </cfRule>
  </conditionalFormatting>
  <conditionalFormatting sqref="K13">
    <cfRule type="cellIs" dxfId="2834" priority="266" operator="equal">
      <formula>0</formula>
    </cfRule>
  </conditionalFormatting>
  <conditionalFormatting sqref="L13">
    <cfRule type="cellIs" dxfId="2833" priority="265" operator="equal">
      <formula>0</formula>
    </cfRule>
  </conditionalFormatting>
  <conditionalFormatting sqref="M13">
    <cfRule type="cellIs" dxfId="2832" priority="264" operator="equal">
      <formula>0</formula>
    </cfRule>
  </conditionalFormatting>
  <conditionalFormatting sqref="N13">
    <cfRule type="cellIs" dxfId="2831" priority="263" operator="equal">
      <formula>0</formula>
    </cfRule>
  </conditionalFormatting>
  <conditionalFormatting sqref="O13">
    <cfRule type="cellIs" dxfId="2830" priority="262" operator="equal">
      <formula>0</formula>
    </cfRule>
  </conditionalFormatting>
  <conditionalFormatting sqref="P13">
    <cfRule type="cellIs" dxfId="2829" priority="261" operator="equal">
      <formula>0</formula>
    </cfRule>
  </conditionalFormatting>
  <conditionalFormatting sqref="Q13">
    <cfRule type="cellIs" dxfId="2828" priority="260" operator="equal">
      <formula>0</formula>
    </cfRule>
  </conditionalFormatting>
  <conditionalFormatting sqref="R13">
    <cfRule type="cellIs" dxfId="2827" priority="259" operator="equal">
      <formula>0</formula>
    </cfRule>
  </conditionalFormatting>
  <conditionalFormatting sqref="S13">
    <cfRule type="cellIs" dxfId="2826" priority="258" operator="equal">
      <formula>0</formula>
    </cfRule>
  </conditionalFormatting>
  <conditionalFormatting sqref="T13">
    <cfRule type="cellIs" dxfId="2825" priority="257" operator="equal">
      <formula>0</formula>
    </cfRule>
  </conditionalFormatting>
  <conditionalFormatting sqref="E24">
    <cfRule type="cellIs" dxfId="2824" priority="254" operator="equal">
      <formula>0</formula>
    </cfRule>
  </conditionalFormatting>
  <conditionalFormatting sqref="F24">
    <cfRule type="cellIs" dxfId="2823" priority="253" operator="equal">
      <formula>0</formula>
    </cfRule>
  </conditionalFormatting>
  <conditionalFormatting sqref="G24">
    <cfRule type="cellIs" dxfId="2822" priority="252" operator="equal">
      <formula>0</formula>
    </cfRule>
  </conditionalFormatting>
  <conditionalFormatting sqref="H24">
    <cfRule type="cellIs" dxfId="2821" priority="251" operator="equal">
      <formula>0</formula>
    </cfRule>
  </conditionalFormatting>
  <conditionalFormatting sqref="I24">
    <cfRule type="cellIs" dxfId="2820" priority="250" operator="equal">
      <formula>0</formula>
    </cfRule>
  </conditionalFormatting>
  <conditionalFormatting sqref="J24">
    <cfRule type="cellIs" dxfId="2819" priority="249" operator="equal">
      <formula>0</formula>
    </cfRule>
  </conditionalFormatting>
  <conditionalFormatting sqref="K24">
    <cfRule type="cellIs" dxfId="2818" priority="248" operator="equal">
      <formula>0</formula>
    </cfRule>
  </conditionalFormatting>
  <conditionalFormatting sqref="L24">
    <cfRule type="cellIs" dxfId="2817" priority="247" operator="equal">
      <formula>0</formula>
    </cfRule>
  </conditionalFormatting>
  <conditionalFormatting sqref="M24">
    <cfRule type="cellIs" dxfId="2816" priority="246" operator="equal">
      <formula>0</formula>
    </cfRule>
  </conditionalFormatting>
  <conditionalFormatting sqref="N24">
    <cfRule type="cellIs" dxfId="2815" priority="245" operator="equal">
      <formula>0</formula>
    </cfRule>
  </conditionalFormatting>
  <conditionalFormatting sqref="O24">
    <cfRule type="cellIs" dxfId="2814" priority="244" operator="equal">
      <formula>0</formula>
    </cfRule>
  </conditionalFormatting>
  <conditionalFormatting sqref="P24">
    <cfRule type="cellIs" dxfId="2813" priority="243" operator="equal">
      <formula>0</formula>
    </cfRule>
  </conditionalFormatting>
  <conditionalFormatting sqref="Q24">
    <cfRule type="cellIs" dxfId="2812" priority="242" operator="equal">
      <formula>0</formula>
    </cfRule>
  </conditionalFormatting>
  <conditionalFormatting sqref="R24">
    <cfRule type="cellIs" dxfId="2811" priority="241" operator="equal">
      <formula>0</formula>
    </cfRule>
  </conditionalFormatting>
  <conditionalFormatting sqref="S24">
    <cfRule type="cellIs" dxfId="2810" priority="240" operator="equal">
      <formula>0</formula>
    </cfRule>
  </conditionalFormatting>
  <conditionalFormatting sqref="T24">
    <cfRule type="cellIs" dxfId="2809" priority="239" operator="equal">
      <formula>0</formula>
    </cfRule>
  </conditionalFormatting>
  <conditionalFormatting sqref="E35">
    <cfRule type="cellIs" dxfId="2808" priority="236" operator="equal">
      <formula>0</formula>
    </cfRule>
  </conditionalFormatting>
  <conditionalFormatting sqref="F35">
    <cfRule type="cellIs" dxfId="2807" priority="235" operator="equal">
      <formula>0</formula>
    </cfRule>
  </conditionalFormatting>
  <conditionalFormatting sqref="G35">
    <cfRule type="cellIs" dxfId="2806" priority="234" operator="equal">
      <formula>0</formula>
    </cfRule>
  </conditionalFormatting>
  <conditionalFormatting sqref="H35">
    <cfRule type="cellIs" dxfId="2805" priority="233" operator="equal">
      <formula>0</formula>
    </cfRule>
  </conditionalFormatting>
  <conditionalFormatting sqref="I35">
    <cfRule type="cellIs" dxfId="2804" priority="232" operator="equal">
      <formula>0</formula>
    </cfRule>
  </conditionalFormatting>
  <conditionalFormatting sqref="J35">
    <cfRule type="cellIs" dxfId="2803" priority="231" operator="equal">
      <formula>0</formula>
    </cfRule>
  </conditionalFormatting>
  <conditionalFormatting sqref="K35">
    <cfRule type="cellIs" dxfId="2802" priority="230" operator="equal">
      <formula>0</formula>
    </cfRule>
  </conditionalFormatting>
  <conditionalFormatting sqref="L35">
    <cfRule type="cellIs" dxfId="2801" priority="229" operator="equal">
      <formula>0</formula>
    </cfRule>
  </conditionalFormatting>
  <conditionalFormatting sqref="M35">
    <cfRule type="cellIs" dxfId="2800" priority="228" operator="equal">
      <formula>0</formula>
    </cfRule>
  </conditionalFormatting>
  <conditionalFormatting sqref="N35">
    <cfRule type="cellIs" dxfId="2799" priority="227" operator="equal">
      <formula>0</formula>
    </cfRule>
  </conditionalFormatting>
  <conditionalFormatting sqref="O35">
    <cfRule type="cellIs" dxfId="2798" priority="226" operator="equal">
      <formula>0</formula>
    </cfRule>
  </conditionalFormatting>
  <conditionalFormatting sqref="P35">
    <cfRule type="cellIs" dxfId="2797" priority="225" operator="equal">
      <formula>0</formula>
    </cfRule>
  </conditionalFormatting>
  <conditionalFormatting sqref="Q35">
    <cfRule type="cellIs" dxfId="2796" priority="224" operator="equal">
      <formula>0</formula>
    </cfRule>
  </conditionalFormatting>
  <conditionalFormatting sqref="R35">
    <cfRule type="cellIs" dxfId="2795" priority="223" operator="equal">
      <formula>0</formula>
    </cfRule>
  </conditionalFormatting>
  <conditionalFormatting sqref="S35">
    <cfRule type="cellIs" dxfId="2794" priority="222" operator="equal">
      <formula>0</formula>
    </cfRule>
  </conditionalFormatting>
  <conditionalFormatting sqref="T35">
    <cfRule type="cellIs" dxfId="2793" priority="221" operator="equal">
      <formula>0</formula>
    </cfRule>
  </conditionalFormatting>
  <conditionalFormatting sqref="E46">
    <cfRule type="cellIs" dxfId="2792" priority="218" operator="equal">
      <formula>0</formula>
    </cfRule>
  </conditionalFormatting>
  <conditionalFormatting sqref="F46">
    <cfRule type="cellIs" dxfId="2791" priority="217" operator="equal">
      <formula>0</formula>
    </cfRule>
  </conditionalFormatting>
  <conditionalFormatting sqref="G46">
    <cfRule type="cellIs" dxfId="2790" priority="216" operator="equal">
      <formula>0</formula>
    </cfRule>
  </conditionalFormatting>
  <conditionalFormatting sqref="H46">
    <cfRule type="cellIs" dxfId="2789" priority="215" operator="equal">
      <formula>0</formula>
    </cfRule>
  </conditionalFormatting>
  <conditionalFormatting sqref="I46">
    <cfRule type="cellIs" dxfId="2788" priority="214" operator="equal">
      <formula>0</formula>
    </cfRule>
  </conditionalFormatting>
  <conditionalFormatting sqref="J46">
    <cfRule type="cellIs" dxfId="2787" priority="213" operator="equal">
      <formula>0</formula>
    </cfRule>
  </conditionalFormatting>
  <conditionalFormatting sqref="K46">
    <cfRule type="cellIs" dxfId="2786" priority="212" operator="equal">
      <formula>0</formula>
    </cfRule>
  </conditionalFormatting>
  <conditionalFormatting sqref="L46">
    <cfRule type="cellIs" dxfId="2785" priority="211" operator="equal">
      <formula>0</formula>
    </cfRule>
  </conditionalFormatting>
  <conditionalFormatting sqref="M46">
    <cfRule type="cellIs" dxfId="2784" priority="210" operator="equal">
      <formula>0</formula>
    </cfRule>
  </conditionalFormatting>
  <conditionalFormatting sqref="N46">
    <cfRule type="cellIs" dxfId="2783" priority="209" operator="equal">
      <formula>0</formula>
    </cfRule>
  </conditionalFormatting>
  <conditionalFormatting sqref="O46">
    <cfRule type="cellIs" dxfId="2782" priority="208" operator="equal">
      <formula>0</formula>
    </cfRule>
  </conditionalFormatting>
  <conditionalFormatting sqref="P46">
    <cfRule type="cellIs" dxfId="2781" priority="207" operator="equal">
      <formula>0</formula>
    </cfRule>
  </conditionalFormatting>
  <conditionalFormatting sqref="Q46">
    <cfRule type="cellIs" dxfId="2780" priority="206" operator="equal">
      <formula>0</formula>
    </cfRule>
  </conditionalFormatting>
  <conditionalFormatting sqref="R46">
    <cfRule type="cellIs" dxfId="2779" priority="205" operator="equal">
      <formula>0</formula>
    </cfRule>
  </conditionalFormatting>
  <conditionalFormatting sqref="S46">
    <cfRule type="cellIs" dxfId="2778" priority="204" operator="equal">
      <formula>0</formula>
    </cfRule>
  </conditionalFormatting>
  <conditionalFormatting sqref="T46">
    <cfRule type="cellIs" dxfId="2777" priority="203" operator="equal">
      <formula>0</formula>
    </cfRule>
  </conditionalFormatting>
  <conditionalFormatting sqref="E57">
    <cfRule type="cellIs" dxfId="2776" priority="200" operator="equal">
      <formula>0</formula>
    </cfRule>
  </conditionalFormatting>
  <conditionalFormatting sqref="F57">
    <cfRule type="cellIs" dxfId="2775" priority="199" operator="equal">
      <formula>0</formula>
    </cfRule>
  </conditionalFormatting>
  <conditionalFormatting sqref="G57">
    <cfRule type="cellIs" dxfId="2774" priority="198" operator="equal">
      <formula>0</formula>
    </cfRule>
  </conditionalFormatting>
  <conditionalFormatting sqref="H57">
    <cfRule type="cellIs" dxfId="2773" priority="197" operator="equal">
      <formula>0</formula>
    </cfRule>
  </conditionalFormatting>
  <conditionalFormatting sqref="I57">
    <cfRule type="cellIs" dxfId="2772" priority="196" operator="equal">
      <formula>0</formula>
    </cfRule>
  </conditionalFormatting>
  <conditionalFormatting sqref="J57">
    <cfRule type="cellIs" dxfId="2771" priority="195" operator="equal">
      <formula>0</formula>
    </cfRule>
  </conditionalFormatting>
  <conditionalFormatting sqref="K57">
    <cfRule type="cellIs" dxfId="2770" priority="194" operator="equal">
      <formula>0</formula>
    </cfRule>
  </conditionalFormatting>
  <conditionalFormatting sqref="L57">
    <cfRule type="cellIs" dxfId="2769" priority="193" operator="equal">
      <formula>0</formula>
    </cfRule>
  </conditionalFormatting>
  <conditionalFormatting sqref="M57">
    <cfRule type="cellIs" dxfId="2768" priority="192" operator="equal">
      <formula>0</formula>
    </cfRule>
  </conditionalFormatting>
  <conditionalFormatting sqref="N57">
    <cfRule type="cellIs" dxfId="2767" priority="191" operator="equal">
      <formula>0</formula>
    </cfRule>
  </conditionalFormatting>
  <conditionalFormatting sqref="O57">
    <cfRule type="cellIs" dxfId="2766" priority="190" operator="equal">
      <formula>0</formula>
    </cfRule>
  </conditionalFormatting>
  <conditionalFormatting sqref="P57">
    <cfRule type="cellIs" dxfId="2765" priority="189" operator="equal">
      <formula>0</formula>
    </cfRule>
  </conditionalFormatting>
  <conditionalFormatting sqref="Q57">
    <cfRule type="cellIs" dxfId="2764" priority="188" operator="equal">
      <formula>0</formula>
    </cfRule>
  </conditionalFormatting>
  <conditionalFormatting sqref="R57">
    <cfRule type="cellIs" dxfId="2763" priority="187" operator="equal">
      <formula>0</formula>
    </cfRule>
  </conditionalFormatting>
  <conditionalFormatting sqref="S57">
    <cfRule type="cellIs" dxfId="2762" priority="186" operator="equal">
      <formula>0</formula>
    </cfRule>
  </conditionalFormatting>
  <conditionalFormatting sqref="T57">
    <cfRule type="cellIs" dxfId="2761" priority="185" operator="equal">
      <formula>0</formula>
    </cfRule>
  </conditionalFormatting>
  <conditionalFormatting sqref="E68">
    <cfRule type="cellIs" dxfId="2760" priority="182" operator="equal">
      <formula>0</formula>
    </cfRule>
  </conditionalFormatting>
  <conditionalFormatting sqref="F68">
    <cfRule type="cellIs" dxfId="2759" priority="181" operator="equal">
      <formula>0</formula>
    </cfRule>
  </conditionalFormatting>
  <conditionalFormatting sqref="G68">
    <cfRule type="cellIs" dxfId="2758" priority="180" operator="equal">
      <formula>0</formula>
    </cfRule>
  </conditionalFormatting>
  <conditionalFormatting sqref="H68">
    <cfRule type="cellIs" dxfId="2757" priority="179" operator="equal">
      <formula>0</formula>
    </cfRule>
  </conditionalFormatting>
  <conditionalFormatting sqref="I68">
    <cfRule type="cellIs" dxfId="2756" priority="178" operator="equal">
      <formula>0</formula>
    </cfRule>
  </conditionalFormatting>
  <conditionalFormatting sqref="J68">
    <cfRule type="cellIs" dxfId="2755" priority="177" operator="equal">
      <formula>0</formula>
    </cfRule>
  </conditionalFormatting>
  <conditionalFormatting sqref="K68">
    <cfRule type="cellIs" dxfId="2754" priority="176" operator="equal">
      <formula>0</formula>
    </cfRule>
  </conditionalFormatting>
  <conditionalFormatting sqref="L68">
    <cfRule type="cellIs" dxfId="2753" priority="175" operator="equal">
      <formula>0</formula>
    </cfRule>
  </conditionalFormatting>
  <conditionalFormatting sqref="M68">
    <cfRule type="cellIs" dxfId="2752" priority="174" operator="equal">
      <formula>0</formula>
    </cfRule>
  </conditionalFormatting>
  <conditionalFormatting sqref="N68">
    <cfRule type="cellIs" dxfId="2751" priority="173" operator="equal">
      <formula>0</formula>
    </cfRule>
  </conditionalFormatting>
  <conditionalFormatting sqref="O68">
    <cfRule type="cellIs" dxfId="2750" priority="172" operator="equal">
      <formula>0</formula>
    </cfRule>
  </conditionalFormatting>
  <conditionalFormatting sqref="P68">
    <cfRule type="cellIs" dxfId="2749" priority="171" operator="equal">
      <formula>0</formula>
    </cfRule>
  </conditionalFormatting>
  <conditionalFormatting sqref="Q68">
    <cfRule type="cellIs" dxfId="2748" priority="170" operator="equal">
      <formula>0</formula>
    </cfRule>
  </conditionalFormatting>
  <conditionalFormatting sqref="R68">
    <cfRule type="cellIs" dxfId="2747" priority="169" operator="equal">
      <formula>0</formula>
    </cfRule>
  </conditionalFormatting>
  <conditionalFormatting sqref="S68">
    <cfRule type="cellIs" dxfId="2746" priority="168" operator="equal">
      <formula>0</formula>
    </cfRule>
  </conditionalFormatting>
  <conditionalFormatting sqref="T68">
    <cfRule type="cellIs" dxfId="2745" priority="167" operator="equal">
      <formula>0</formula>
    </cfRule>
  </conditionalFormatting>
  <conditionalFormatting sqref="E79">
    <cfRule type="cellIs" dxfId="2744" priority="164" operator="equal">
      <formula>0</formula>
    </cfRule>
  </conditionalFormatting>
  <conditionalFormatting sqref="F79">
    <cfRule type="cellIs" dxfId="2743" priority="163" operator="equal">
      <formula>0</formula>
    </cfRule>
  </conditionalFormatting>
  <conditionalFormatting sqref="G79">
    <cfRule type="cellIs" dxfId="2742" priority="162" operator="equal">
      <formula>0</formula>
    </cfRule>
  </conditionalFormatting>
  <conditionalFormatting sqref="H79">
    <cfRule type="cellIs" dxfId="2741" priority="161" operator="equal">
      <formula>0</formula>
    </cfRule>
  </conditionalFormatting>
  <conditionalFormatting sqref="I79">
    <cfRule type="cellIs" dxfId="2740" priority="160" operator="equal">
      <formula>0</formula>
    </cfRule>
  </conditionalFormatting>
  <conditionalFormatting sqref="J79">
    <cfRule type="cellIs" dxfId="2739" priority="159" operator="equal">
      <formula>0</formula>
    </cfRule>
  </conditionalFormatting>
  <conditionalFormatting sqref="K79">
    <cfRule type="cellIs" dxfId="2738" priority="158" operator="equal">
      <formula>0</formula>
    </cfRule>
  </conditionalFormatting>
  <conditionalFormatting sqref="L79">
    <cfRule type="cellIs" dxfId="2737" priority="157" operator="equal">
      <formula>0</formula>
    </cfRule>
  </conditionalFormatting>
  <conditionalFormatting sqref="M79">
    <cfRule type="cellIs" dxfId="2736" priority="156" operator="equal">
      <formula>0</formula>
    </cfRule>
  </conditionalFormatting>
  <conditionalFormatting sqref="N79">
    <cfRule type="cellIs" dxfId="2735" priority="155" operator="equal">
      <formula>0</formula>
    </cfRule>
  </conditionalFormatting>
  <conditionalFormatting sqref="O79">
    <cfRule type="cellIs" dxfId="2734" priority="154" operator="equal">
      <formula>0</formula>
    </cfRule>
  </conditionalFormatting>
  <conditionalFormatting sqref="P79">
    <cfRule type="cellIs" dxfId="2733" priority="153" operator="equal">
      <formula>0</formula>
    </cfRule>
  </conditionalFormatting>
  <conditionalFormatting sqref="Q79">
    <cfRule type="cellIs" dxfId="2732" priority="152" operator="equal">
      <formula>0</formula>
    </cfRule>
  </conditionalFormatting>
  <conditionalFormatting sqref="R79">
    <cfRule type="cellIs" dxfId="2731" priority="151" operator="equal">
      <formula>0</formula>
    </cfRule>
  </conditionalFormatting>
  <conditionalFormatting sqref="S79">
    <cfRule type="cellIs" dxfId="2730" priority="150" operator="equal">
      <formula>0</formula>
    </cfRule>
  </conditionalFormatting>
  <conditionalFormatting sqref="T79">
    <cfRule type="cellIs" dxfId="2729" priority="149" operator="equal">
      <formula>0</formula>
    </cfRule>
  </conditionalFormatting>
  <conditionalFormatting sqref="E90">
    <cfRule type="cellIs" dxfId="2728" priority="146" operator="equal">
      <formula>0</formula>
    </cfRule>
  </conditionalFormatting>
  <conditionalFormatting sqref="F90">
    <cfRule type="cellIs" dxfId="2727" priority="145" operator="equal">
      <formula>0</formula>
    </cfRule>
  </conditionalFormatting>
  <conditionalFormatting sqref="G90">
    <cfRule type="cellIs" dxfId="2726" priority="144" operator="equal">
      <formula>0</formula>
    </cfRule>
  </conditionalFormatting>
  <conditionalFormatting sqref="H90">
    <cfRule type="cellIs" dxfId="2725" priority="143" operator="equal">
      <formula>0</formula>
    </cfRule>
  </conditionalFormatting>
  <conditionalFormatting sqref="I90">
    <cfRule type="cellIs" dxfId="2724" priority="142" operator="equal">
      <formula>0</formula>
    </cfRule>
  </conditionalFormatting>
  <conditionalFormatting sqref="J90">
    <cfRule type="cellIs" dxfId="2723" priority="141" operator="equal">
      <formula>0</formula>
    </cfRule>
  </conditionalFormatting>
  <conditionalFormatting sqref="K90">
    <cfRule type="cellIs" dxfId="2722" priority="140" operator="equal">
      <formula>0</formula>
    </cfRule>
  </conditionalFormatting>
  <conditionalFormatting sqref="L90">
    <cfRule type="cellIs" dxfId="2721" priority="139" operator="equal">
      <formula>0</formula>
    </cfRule>
  </conditionalFormatting>
  <conditionalFormatting sqref="M90">
    <cfRule type="cellIs" dxfId="2720" priority="138" operator="equal">
      <formula>0</formula>
    </cfRule>
  </conditionalFormatting>
  <conditionalFormatting sqref="N90">
    <cfRule type="cellIs" dxfId="2719" priority="137" operator="equal">
      <formula>0</formula>
    </cfRule>
  </conditionalFormatting>
  <conditionalFormatting sqref="O90">
    <cfRule type="cellIs" dxfId="2718" priority="136" operator="equal">
      <formula>0</formula>
    </cfRule>
  </conditionalFormatting>
  <conditionalFormatting sqref="P90">
    <cfRule type="cellIs" dxfId="2717" priority="135" operator="equal">
      <formula>0</formula>
    </cfRule>
  </conditionalFormatting>
  <conditionalFormatting sqref="Q90">
    <cfRule type="cellIs" dxfId="2716" priority="134" operator="equal">
      <formula>0</formula>
    </cfRule>
  </conditionalFormatting>
  <conditionalFormatting sqref="R90">
    <cfRule type="cellIs" dxfId="2715" priority="133" operator="equal">
      <formula>0</formula>
    </cfRule>
  </conditionalFormatting>
  <conditionalFormatting sqref="S90">
    <cfRule type="cellIs" dxfId="2714" priority="132" operator="equal">
      <formula>0</formula>
    </cfRule>
  </conditionalFormatting>
  <conditionalFormatting sqref="T90">
    <cfRule type="cellIs" dxfId="2713" priority="131" operator="equal">
      <formula>0</formula>
    </cfRule>
  </conditionalFormatting>
  <conditionalFormatting sqref="E101">
    <cfRule type="cellIs" dxfId="2712" priority="128" operator="equal">
      <formula>0</formula>
    </cfRule>
  </conditionalFormatting>
  <conditionalFormatting sqref="F101">
    <cfRule type="cellIs" dxfId="2711" priority="127" operator="equal">
      <formula>0</formula>
    </cfRule>
  </conditionalFormatting>
  <conditionalFormatting sqref="G101">
    <cfRule type="cellIs" dxfId="2710" priority="126" operator="equal">
      <formula>0</formula>
    </cfRule>
  </conditionalFormatting>
  <conditionalFormatting sqref="H101">
    <cfRule type="cellIs" dxfId="2709" priority="125" operator="equal">
      <formula>0</formula>
    </cfRule>
  </conditionalFormatting>
  <conditionalFormatting sqref="I101">
    <cfRule type="cellIs" dxfId="2708" priority="124" operator="equal">
      <formula>0</formula>
    </cfRule>
  </conditionalFormatting>
  <conditionalFormatting sqref="J101">
    <cfRule type="cellIs" dxfId="2707" priority="123" operator="equal">
      <formula>0</formula>
    </cfRule>
  </conditionalFormatting>
  <conditionalFormatting sqref="K101">
    <cfRule type="cellIs" dxfId="2706" priority="122" operator="equal">
      <formula>0</formula>
    </cfRule>
  </conditionalFormatting>
  <conditionalFormatting sqref="L101">
    <cfRule type="cellIs" dxfId="2705" priority="121" operator="equal">
      <formula>0</formula>
    </cfRule>
  </conditionalFormatting>
  <conditionalFormatting sqref="M101">
    <cfRule type="cellIs" dxfId="2704" priority="120" operator="equal">
      <formula>0</formula>
    </cfRule>
  </conditionalFormatting>
  <conditionalFormatting sqref="N101">
    <cfRule type="cellIs" dxfId="2703" priority="119" operator="equal">
      <formula>0</formula>
    </cfRule>
  </conditionalFormatting>
  <conditionalFormatting sqref="O101">
    <cfRule type="cellIs" dxfId="2702" priority="118" operator="equal">
      <formula>0</formula>
    </cfRule>
  </conditionalFormatting>
  <conditionalFormatting sqref="P101">
    <cfRule type="cellIs" dxfId="2701" priority="117" operator="equal">
      <formula>0</formula>
    </cfRule>
  </conditionalFormatting>
  <conditionalFormatting sqref="Q101">
    <cfRule type="cellIs" dxfId="2700" priority="116" operator="equal">
      <formula>0</formula>
    </cfRule>
  </conditionalFormatting>
  <conditionalFormatting sqref="R101">
    <cfRule type="cellIs" dxfId="2699" priority="115" operator="equal">
      <formula>0</formula>
    </cfRule>
  </conditionalFormatting>
  <conditionalFormatting sqref="S101">
    <cfRule type="cellIs" dxfId="2698" priority="114" operator="equal">
      <formula>0</formula>
    </cfRule>
  </conditionalFormatting>
  <conditionalFormatting sqref="T101">
    <cfRule type="cellIs" dxfId="2697" priority="113" operator="equal">
      <formula>0</formula>
    </cfRule>
  </conditionalFormatting>
  <conditionalFormatting sqref="E112">
    <cfRule type="cellIs" dxfId="2696" priority="110" operator="equal">
      <formula>0</formula>
    </cfRule>
  </conditionalFormatting>
  <conditionalFormatting sqref="F112">
    <cfRule type="cellIs" dxfId="2695" priority="109" operator="equal">
      <formula>0</formula>
    </cfRule>
  </conditionalFormatting>
  <conditionalFormatting sqref="G112">
    <cfRule type="cellIs" dxfId="2694" priority="108" operator="equal">
      <formula>0</formula>
    </cfRule>
  </conditionalFormatting>
  <conditionalFormatting sqref="H112">
    <cfRule type="cellIs" dxfId="2693" priority="107" operator="equal">
      <formula>0</formula>
    </cfRule>
  </conditionalFormatting>
  <conditionalFormatting sqref="I112">
    <cfRule type="cellIs" dxfId="2692" priority="106" operator="equal">
      <formula>0</formula>
    </cfRule>
  </conditionalFormatting>
  <conditionalFormatting sqref="J112">
    <cfRule type="cellIs" dxfId="2691" priority="105" operator="equal">
      <formula>0</formula>
    </cfRule>
  </conditionalFormatting>
  <conditionalFormatting sqref="K112">
    <cfRule type="cellIs" dxfId="2690" priority="104" operator="equal">
      <formula>0</formula>
    </cfRule>
  </conditionalFormatting>
  <conditionalFormatting sqref="L112">
    <cfRule type="cellIs" dxfId="2689" priority="103" operator="equal">
      <formula>0</formula>
    </cfRule>
  </conditionalFormatting>
  <conditionalFormatting sqref="M112">
    <cfRule type="cellIs" dxfId="2688" priority="102" operator="equal">
      <formula>0</formula>
    </cfRule>
  </conditionalFormatting>
  <conditionalFormatting sqref="N112">
    <cfRule type="cellIs" dxfId="2687" priority="101" operator="equal">
      <formula>0</formula>
    </cfRule>
  </conditionalFormatting>
  <conditionalFormatting sqref="O112">
    <cfRule type="cellIs" dxfId="2686" priority="100" operator="equal">
      <formula>0</formula>
    </cfRule>
  </conditionalFormatting>
  <conditionalFormatting sqref="P112">
    <cfRule type="cellIs" dxfId="2685" priority="99" operator="equal">
      <formula>0</formula>
    </cfRule>
  </conditionalFormatting>
  <conditionalFormatting sqref="Q112">
    <cfRule type="cellIs" dxfId="2684" priority="98" operator="equal">
      <formula>0</formula>
    </cfRule>
  </conditionalFormatting>
  <conditionalFormatting sqref="R112">
    <cfRule type="cellIs" dxfId="2683" priority="97" operator="equal">
      <formula>0</formula>
    </cfRule>
  </conditionalFormatting>
  <conditionalFormatting sqref="S112">
    <cfRule type="cellIs" dxfId="2682" priority="96" operator="equal">
      <formula>0</formula>
    </cfRule>
  </conditionalFormatting>
  <conditionalFormatting sqref="T112">
    <cfRule type="cellIs" dxfId="2681" priority="95" operator="equal">
      <formula>0</formula>
    </cfRule>
  </conditionalFormatting>
  <conditionalFormatting sqref="E123">
    <cfRule type="cellIs" dxfId="2680" priority="92" operator="equal">
      <formula>0</formula>
    </cfRule>
  </conditionalFormatting>
  <conditionalFormatting sqref="F123">
    <cfRule type="cellIs" dxfId="2679" priority="91" operator="equal">
      <formula>0</formula>
    </cfRule>
  </conditionalFormatting>
  <conditionalFormatting sqref="G123">
    <cfRule type="cellIs" dxfId="2678" priority="90" operator="equal">
      <formula>0</formula>
    </cfRule>
  </conditionalFormatting>
  <conditionalFormatting sqref="H123">
    <cfRule type="cellIs" dxfId="2677" priority="89" operator="equal">
      <formula>0</formula>
    </cfRule>
  </conditionalFormatting>
  <conditionalFormatting sqref="I123">
    <cfRule type="cellIs" dxfId="2676" priority="88" operator="equal">
      <formula>0</formula>
    </cfRule>
  </conditionalFormatting>
  <conditionalFormatting sqref="J123">
    <cfRule type="cellIs" dxfId="2675" priority="87" operator="equal">
      <formula>0</formula>
    </cfRule>
  </conditionalFormatting>
  <conditionalFormatting sqref="K123">
    <cfRule type="cellIs" dxfId="2674" priority="86" operator="equal">
      <formula>0</formula>
    </cfRule>
  </conditionalFormatting>
  <conditionalFormatting sqref="L123">
    <cfRule type="cellIs" dxfId="2673" priority="85" operator="equal">
      <formula>0</formula>
    </cfRule>
  </conditionalFormatting>
  <conditionalFormatting sqref="M123">
    <cfRule type="cellIs" dxfId="2672" priority="84" operator="equal">
      <formula>0</formula>
    </cfRule>
  </conditionalFormatting>
  <conditionalFormatting sqref="N123">
    <cfRule type="cellIs" dxfId="2671" priority="83" operator="equal">
      <formula>0</formula>
    </cfRule>
  </conditionalFormatting>
  <conditionalFormatting sqref="O123">
    <cfRule type="cellIs" dxfId="2670" priority="82" operator="equal">
      <formula>0</formula>
    </cfRule>
  </conditionalFormatting>
  <conditionalFormatting sqref="P123">
    <cfRule type="cellIs" dxfId="2669" priority="81" operator="equal">
      <formula>0</formula>
    </cfRule>
  </conditionalFormatting>
  <conditionalFormatting sqref="Q123">
    <cfRule type="cellIs" dxfId="2668" priority="80" operator="equal">
      <formula>0</formula>
    </cfRule>
  </conditionalFormatting>
  <conditionalFormatting sqref="R123">
    <cfRule type="cellIs" dxfId="2667" priority="79" operator="equal">
      <formula>0</formula>
    </cfRule>
  </conditionalFormatting>
  <conditionalFormatting sqref="S123">
    <cfRule type="cellIs" dxfId="2666" priority="78" operator="equal">
      <formula>0</formula>
    </cfRule>
  </conditionalFormatting>
  <conditionalFormatting sqref="T123">
    <cfRule type="cellIs" dxfId="2665" priority="77" operator="equal">
      <formula>0</formula>
    </cfRule>
  </conditionalFormatting>
  <conditionalFormatting sqref="D4:D12">
    <cfRule type="cellIs" dxfId="2664" priority="54" operator="equal">
      <formula>0</formula>
    </cfRule>
  </conditionalFormatting>
  <conditionalFormatting sqref="D15:D23">
    <cfRule type="cellIs" dxfId="2663" priority="53" operator="equal">
      <formula>0</formula>
    </cfRule>
  </conditionalFormatting>
  <conditionalFormatting sqref="D26:D34">
    <cfRule type="cellIs" dxfId="2662" priority="52" operator="equal">
      <formula>0</formula>
    </cfRule>
  </conditionalFormatting>
  <conditionalFormatting sqref="D37:D45">
    <cfRule type="cellIs" dxfId="2661" priority="51" operator="equal">
      <formula>0</formula>
    </cfRule>
  </conditionalFormatting>
  <conditionalFormatting sqref="D48:D56">
    <cfRule type="cellIs" dxfId="2660" priority="50" operator="equal">
      <formula>0</formula>
    </cfRule>
  </conditionalFormatting>
  <conditionalFormatting sqref="D59:D67">
    <cfRule type="cellIs" dxfId="2659" priority="49" operator="equal">
      <formula>0</formula>
    </cfRule>
  </conditionalFormatting>
  <conditionalFormatting sqref="D70:D78">
    <cfRule type="cellIs" dxfId="2658" priority="48" operator="equal">
      <formula>0</formula>
    </cfRule>
  </conditionalFormatting>
  <conditionalFormatting sqref="D81:D89">
    <cfRule type="cellIs" dxfId="2657" priority="47" operator="equal">
      <formula>0</formula>
    </cfRule>
  </conditionalFormatting>
  <conditionalFormatting sqref="D92:D100">
    <cfRule type="cellIs" dxfId="2656" priority="46" operator="equal">
      <formula>0</formula>
    </cfRule>
  </conditionalFormatting>
  <conditionalFormatting sqref="D103:D111">
    <cfRule type="cellIs" dxfId="2655" priority="45" operator="equal">
      <formula>0</formula>
    </cfRule>
  </conditionalFormatting>
  <conditionalFormatting sqref="D114:D122">
    <cfRule type="cellIs" dxfId="2654" priority="44" operator="equal">
      <formula>0</formula>
    </cfRule>
  </conditionalFormatting>
  <conditionalFormatting sqref="C13">
    <cfRule type="cellIs" dxfId="2653" priority="43" operator="equal">
      <formula>0</formula>
    </cfRule>
  </conditionalFormatting>
  <conditionalFormatting sqref="D13">
    <cfRule type="cellIs" dxfId="2652" priority="42" operator="equal">
      <formula>0</formula>
    </cfRule>
  </conditionalFormatting>
  <conditionalFormatting sqref="C24">
    <cfRule type="cellIs" dxfId="2651" priority="41" operator="equal">
      <formula>0</formula>
    </cfRule>
  </conditionalFormatting>
  <conditionalFormatting sqref="D24">
    <cfRule type="cellIs" dxfId="2650" priority="40" operator="equal">
      <formula>0</formula>
    </cfRule>
  </conditionalFormatting>
  <conditionalFormatting sqref="C35">
    <cfRule type="cellIs" dxfId="2649" priority="39" operator="equal">
      <formula>0</formula>
    </cfRule>
  </conditionalFormatting>
  <conditionalFormatting sqref="D35">
    <cfRule type="cellIs" dxfId="2648" priority="38" operator="equal">
      <formula>0</formula>
    </cfRule>
  </conditionalFormatting>
  <conditionalFormatting sqref="C46">
    <cfRule type="cellIs" dxfId="2647" priority="37" operator="equal">
      <formula>0</formula>
    </cfRule>
  </conditionalFormatting>
  <conditionalFormatting sqref="D46">
    <cfRule type="cellIs" dxfId="2646" priority="36" operator="equal">
      <formula>0</formula>
    </cfRule>
  </conditionalFormatting>
  <conditionalFormatting sqref="C57">
    <cfRule type="cellIs" dxfId="2645" priority="35" operator="equal">
      <formula>0</formula>
    </cfRule>
  </conditionalFormatting>
  <conditionalFormatting sqref="D57">
    <cfRule type="cellIs" dxfId="2644" priority="34" operator="equal">
      <formula>0</formula>
    </cfRule>
  </conditionalFormatting>
  <conditionalFormatting sqref="C68">
    <cfRule type="cellIs" dxfId="2643" priority="33" operator="equal">
      <formula>0</formula>
    </cfRule>
  </conditionalFormatting>
  <conditionalFormatting sqref="D68">
    <cfRule type="cellIs" dxfId="2642" priority="32" operator="equal">
      <formula>0</formula>
    </cfRule>
  </conditionalFormatting>
  <conditionalFormatting sqref="C79">
    <cfRule type="cellIs" dxfId="2641" priority="31" operator="equal">
      <formula>0</formula>
    </cfRule>
  </conditionalFormatting>
  <conditionalFormatting sqref="D79">
    <cfRule type="cellIs" dxfId="2640" priority="30" operator="equal">
      <formula>0</formula>
    </cfRule>
  </conditionalFormatting>
  <conditionalFormatting sqref="C90">
    <cfRule type="cellIs" dxfId="2639" priority="29" operator="equal">
      <formula>0</formula>
    </cfRule>
  </conditionalFormatting>
  <conditionalFormatting sqref="D90">
    <cfRule type="cellIs" dxfId="2638" priority="28" operator="equal">
      <formula>0</formula>
    </cfRule>
  </conditionalFormatting>
  <conditionalFormatting sqref="C101">
    <cfRule type="cellIs" dxfId="2637" priority="27" operator="equal">
      <formula>0</formula>
    </cfRule>
  </conditionalFormatting>
  <conditionalFormatting sqref="D101">
    <cfRule type="cellIs" dxfId="2636" priority="26" operator="equal">
      <formula>0</formula>
    </cfRule>
  </conditionalFormatting>
  <conditionalFormatting sqref="C112">
    <cfRule type="cellIs" dxfId="2635" priority="25" operator="equal">
      <formula>0</formula>
    </cfRule>
  </conditionalFormatting>
  <conditionalFormatting sqref="D112">
    <cfRule type="cellIs" dxfId="2634" priority="24" operator="equal">
      <formula>0</formula>
    </cfRule>
  </conditionalFormatting>
  <conditionalFormatting sqref="C123">
    <cfRule type="cellIs" dxfId="2633" priority="23" operator="equal">
      <formula>0</formula>
    </cfRule>
  </conditionalFormatting>
  <conditionalFormatting sqref="D123">
    <cfRule type="cellIs" dxfId="2632" priority="22" operator="equal">
      <formula>0</formula>
    </cfRule>
  </conditionalFormatting>
  <conditionalFormatting sqref="C4 C6 C8 C10 C12">
    <cfRule type="cellIs" dxfId="2631" priority="21" operator="equal">
      <formula>0</formula>
    </cfRule>
  </conditionalFormatting>
  <conditionalFormatting sqref="C15 C17 C19 C21 C23">
    <cfRule type="cellIs" dxfId="2630" priority="20" operator="equal">
      <formula>0</formula>
    </cfRule>
  </conditionalFormatting>
  <conditionalFormatting sqref="C26 C28 C30 C32 C34">
    <cfRule type="cellIs" dxfId="2629" priority="19" operator="equal">
      <formula>0</formula>
    </cfRule>
  </conditionalFormatting>
  <conditionalFormatting sqref="C37 C39 C41 C43 C45">
    <cfRule type="cellIs" dxfId="2628" priority="18" operator="equal">
      <formula>0</formula>
    </cfRule>
  </conditionalFormatting>
  <conditionalFormatting sqref="C48 C50 C52 C54 C56">
    <cfRule type="cellIs" dxfId="2627" priority="17" operator="equal">
      <formula>0</formula>
    </cfRule>
  </conditionalFormatting>
  <conditionalFormatting sqref="C59 C61 C63 C65 C67">
    <cfRule type="cellIs" dxfId="2626" priority="16" operator="equal">
      <formula>0</formula>
    </cfRule>
  </conditionalFormatting>
  <conditionalFormatting sqref="C70 C72 C74 C76 C78">
    <cfRule type="cellIs" dxfId="2625" priority="15" operator="equal">
      <formula>0</formula>
    </cfRule>
  </conditionalFormatting>
  <conditionalFormatting sqref="C81 C83 C85 C87 C89">
    <cfRule type="cellIs" dxfId="2624" priority="14" operator="equal">
      <formula>0</formula>
    </cfRule>
  </conditionalFormatting>
  <conditionalFormatting sqref="C92 C94 C96 C98 C100">
    <cfRule type="cellIs" dxfId="2623" priority="13" operator="equal">
      <formula>0</formula>
    </cfRule>
  </conditionalFormatting>
  <conditionalFormatting sqref="C103 C105 C107 C109 C111">
    <cfRule type="cellIs" dxfId="2622" priority="12" operator="equal">
      <formula>0</formula>
    </cfRule>
  </conditionalFormatting>
  <conditionalFormatting sqref="C114 C116 C118 C120 C122">
    <cfRule type="cellIs" dxfId="2621" priority="11" operator="equal">
      <formula>0</formula>
    </cfRule>
  </conditionalFormatting>
  <conditionalFormatting sqref="E15:S23">
    <cfRule type="cellIs" dxfId="2620" priority="10" operator="equal">
      <formula>0</formula>
    </cfRule>
  </conditionalFormatting>
  <conditionalFormatting sqref="E26:S34">
    <cfRule type="cellIs" dxfId="2619" priority="9" operator="equal">
      <formula>0</formula>
    </cfRule>
  </conditionalFormatting>
  <conditionalFormatting sqref="E37:S45">
    <cfRule type="cellIs" dxfId="2618" priority="8" operator="equal">
      <formula>0</formula>
    </cfRule>
  </conditionalFormatting>
  <conditionalFormatting sqref="E48:S56">
    <cfRule type="cellIs" dxfId="2617" priority="7" operator="equal">
      <formula>0</formula>
    </cfRule>
  </conditionalFormatting>
  <conditionalFormatting sqref="E59:S67">
    <cfRule type="cellIs" dxfId="2616" priority="6" operator="equal">
      <formula>0</formula>
    </cfRule>
  </conditionalFormatting>
  <conditionalFormatting sqref="E70:S78">
    <cfRule type="cellIs" dxfId="2615" priority="5" operator="equal">
      <formula>0</formula>
    </cfRule>
  </conditionalFormatting>
  <conditionalFormatting sqref="E81:S89">
    <cfRule type="cellIs" dxfId="2614" priority="4" operator="equal">
      <formula>0</formula>
    </cfRule>
  </conditionalFormatting>
  <conditionalFormatting sqref="E92:S100">
    <cfRule type="cellIs" dxfId="2613" priority="3" operator="equal">
      <formula>0</formula>
    </cfRule>
  </conditionalFormatting>
  <conditionalFormatting sqref="E103:S111">
    <cfRule type="cellIs" dxfId="2612" priority="2" operator="equal">
      <formula>0</formula>
    </cfRule>
  </conditionalFormatting>
  <conditionalFormatting sqref="E114:S122">
    <cfRule type="cellIs" dxfId="2611" priority="1" operator="equal">
      <formula>0</formula>
    </cfRule>
  </conditionalFormatting>
  <pageMargins left="0.7" right="0.7" top="0.78740157500000008" bottom="0.78740157500000008" header="0.3" footer="0.3"/>
  <pageSetup paperSize="9" orientation="portrait" horizontalDpi="1200" verticalDpi="1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7"/>
  <sheetViews>
    <sheetView showGridLines="0" workbookViewId="0">
      <pane xSplit="3" ySplit="3" topLeftCell="D4" activePane="bottomRight" state="frozen"/>
      <selection activeCell="A4" sqref="A4"/>
      <selection pane="topRight"/>
      <selection pane="bottomLeft"/>
      <selection pane="bottomRight" activeCell="D4" sqref="D4"/>
    </sheetView>
  </sheetViews>
  <sheetFormatPr baseColWidth="10" defaultColWidth="11.5546875" defaultRowHeight="15" outlineLevelCol="1"/>
  <cols>
    <col min="1" max="1" width="24.33203125" customWidth="1"/>
    <col min="3" max="7" width="11.5546875" style="96"/>
    <col min="8" max="8" width="11.5546875" style="96" customWidth="1"/>
    <col min="9" max="18" width="11.5546875" style="96" hidden="1" customWidth="1" outlineLevel="1"/>
    <col min="19" max="19" width="11.5546875" style="96" collapsed="1"/>
  </cols>
  <sheetData>
    <row r="1" spans="1:19" ht="18.75">
      <c r="A1" s="30" t="s">
        <v>310</v>
      </c>
      <c r="B1" s="57"/>
      <c r="C1" s="57"/>
      <c r="D1" s="57"/>
      <c r="E1" s="57"/>
      <c r="F1" s="57"/>
      <c r="G1" s="57"/>
      <c r="H1" s="57"/>
      <c r="I1" s="57"/>
      <c r="J1" s="57"/>
      <c r="K1" s="57"/>
      <c r="L1" s="57"/>
      <c r="M1" s="57"/>
      <c r="N1" s="57"/>
      <c r="O1" s="57"/>
      <c r="P1" s="57"/>
      <c r="Q1" s="57"/>
      <c r="R1" s="57"/>
      <c r="S1" s="57"/>
    </row>
    <row r="2" spans="1:19">
      <c r="A2" s="298" t="s">
        <v>116</v>
      </c>
      <c r="B2" s="300" t="s">
        <v>117</v>
      </c>
      <c r="C2" s="97" t="s">
        <v>311</v>
      </c>
      <c r="D2" s="98"/>
      <c r="E2" s="98"/>
      <c r="F2" s="98"/>
      <c r="G2" s="99"/>
      <c r="H2" s="98"/>
      <c r="I2" s="98"/>
      <c r="J2" s="98"/>
      <c r="K2" s="98"/>
      <c r="L2" s="98"/>
      <c r="M2" s="98"/>
      <c r="N2" s="98"/>
      <c r="O2" s="98"/>
      <c r="P2" s="98"/>
      <c r="Q2" s="98"/>
      <c r="R2" s="100"/>
      <c r="S2" s="100"/>
    </row>
    <row r="3" spans="1:19" ht="45">
      <c r="A3" s="299"/>
      <c r="B3" s="301"/>
      <c r="C3" s="101" t="s">
        <v>312</v>
      </c>
      <c r="D3" s="102" t="s">
        <v>120</v>
      </c>
      <c r="E3" s="103" t="s">
        <v>121</v>
      </c>
      <c r="F3" s="103" t="s">
        <v>122</v>
      </c>
      <c r="G3" s="103" t="s">
        <v>123</v>
      </c>
      <c r="H3" s="103" t="s">
        <v>124</v>
      </c>
      <c r="I3" s="103" t="s">
        <v>125</v>
      </c>
      <c r="J3" s="103" t="s">
        <v>126</v>
      </c>
      <c r="K3" s="103" t="s">
        <v>127</v>
      </c>
      <c r="L3" s="103" t="s">
        <v>128</v>
      </c>
      <c r="M3" s="103" t="s">
        <v>129</v>
      </c>
      <c r="N3" s="103" t="s">
        <v>130</v>
      </c>
      <c r="O3" s="103" t="s">
        <v>131</v>
      </c>
      <c r="P3" s="103" t="s">
        <v>132</v>
      </c>
      <c r="Q3" s="103" t="s">
        <v>133</v>
      </c>
      <c r="R3" s="103" t="s">
        <v>134</v>
      </c>
      <c r="S3" s="103" t="s">
        <v>135</v>
      </c>
    </row>
    <row r="4" spans="1:19" ht="15.75">
      <c r="A4" s="104" t="s">
        <v>313</v>
      </c>
      <c r="B4" s="302" t="s">
        <v>86</v>
      </c>
      <c r="C4" s="105">
        <f ca="1">SUMIFS('Übersicht Mitarbeiter_innen'!D:D,'Übersicht Mitarbeiter_innen'!B:B,'Übersicht Berichte'!$B$4,'Übersicht Mitarbeiter_innen'!A:A,'Übersicht Berichte'!$A4)</f>
        <v>0</v>
      </c>
      <c r="D4" s="106">
        <f ca="1">SUMIFS('Übersicht Mitarbeiter_innen'!E:E,'Übersicht Mitarbeiter_innen'!$B:$B,'Übersicht Berichte'!$B$4,'Übersicht Mitarbeiter_innen'!$A:$A,'Übersicht Berichte'!$A4)</f>
        <v>0</v>
      </c>
      <c r="E4" s="71">
        <f ca="1">SUMIFS('Übersicht Mitarbeiter_innen'!F:F,'Übersicht Mitarbeiter_innen'!$B:$B,'Übersicht Berichte'!$B$4,'Übersicht Mitarbeiter_innen'!$A:$A,'Übersicht Berichte'!$A4)</f>
        <v>0</v>
      </c>
      <c r="F4" s="71">
        <f ca="1">SUMIFS('Übersicht Mitarbeiter_innen'!G:G,'Übersicht Mitarbeiter_innen'!$B:$B,'Übersicht Berichte'!$B$4,'Übersicht Mitarbeiter_innen'!$A:$A,'Übersicht Berichte'!$A4)</f>
        <v>0</v>
      </c>
      <c r="G4" s="71">
        <f ca="1">SUMIFS('Übersicht Mitarbeiter_innen'!H:H,'Übersicht Mitarbeiter_innen'!$B:$B,'Übersicht Berichte'!$B$4,'Übersicht Mitarbeiter_innen'!$A:$A,'Übersicht Berichte'!$A4)</f>
        <v>0</v>
      </c>
      <c r="H4" s="71">
        <f ca="1">SUMIFS('Übersicht Mitarbeiter_innen'!I:I,'Übersicht Mitarbeiter_innen'!$B:$B,'Übersicht Berichte'!$B$4,'Übersicht Mitarbeiter_innen'!$A:$A,'Übersicht Berichte'!$A4)</f>
        <v>0</v>
      </c>
      <c r="I4" s="71">
        <f ca="1">SUMIFS('Übersicht Mitarbeiter_innen'!J:J,'Übersicht Mitarbeiter_innen'!$B:$B,'Übersicht Berichte'!$B$4,'Übersicht Mitarbeiter_innen'!$A:$A,'Übersicht Berichte'!$A4)</f>
        <v>0</v>
      </c>
      <c r="J4" s="71">
        <f ca="1">SUMIFS('Übersicht Mitarbeiter_innen'!K:K,'Übersicht Mitarbeiter_innen'!$B:$B,'Übersicht Berichte'!$B$4,'Übersicht Mitarbeiter_innen'!$A:$A,'Übersicht Berichte'!$A4)</f>
        <v>0</v>
      </c>
      <c r="K4" s="71">
        <f ca="1">SUMIFS('Übersicht Mitarbeiter_innen'!L:L,'Übersicht Mitarbeiter_innen'!$B:$B,'Übersicht Berichte'!$B$4,'Übersicht Mitarbeiter_innen'!$A:$A,'Übersicht Berichte'!$A4)</f>
        <v>0</v>
      </c>
      <c r="L4" s="71">
        <f ca="1">SUMIFS('Übersicht Mitarbeiter_innen'!M:M,'Übersicht Mitarbeiter_innen'!$B:$B,'Übersicht Berichte'!$B$4,'Übersicht Mitarbeiter_innen'!$A:$A,'Übersicht Berichte'!$A4)</f>
        <v>0</v>
      </c>
      <c r="M4" s="71">
        <f ca="1">SUMIFS('Übersicht Mitarbeiter_innen'!N:N,'Übersicht Mitarbeiter_innen'!$B:$B,'Übersicht Berichte'!$B$4,'Übersicht Mitarbeiter_innen'!$A:$A,'Übersicht Berichte'!$A4)</f>
        <v>0</v>
      </c>
      <c r="N4" s="71">
        <f ca="1">SUMIFS('Übersicht Mitarbeiter_innen'!O:O,'Übersicht Mitarbeiter_innen'!$B:$B,'Übersicht Berichte'!$B$4,'Übersicht Mitarbeiter_innen'!$A:$A,'Übersicht Berichte'!$A4)</f>
        <v>0</v>
      </c>
      <c r="O4" s="71">
        <f ca="1">SUMIFS('Übersicht Mitarbeiter_innen'!P:P,'Übersicht Mitarbeiter_innen'!$B:$B,'Übersicht Berichte'!$B$4,'Übersicht Mitarbeiter_innen'!$A:$A,'Übersicht Berichte'!$A4)</f>
        <v>0</v>
      </c>
      <c r="P4" s="71">
        <f ca="1">SUMIFS('Übersicht Mitarbeiter_innen'!Q:Q,'Übersicht Mitarbeiter_innen'!$B:$B,'Übersicht Berichte'!$B$4,'Übersicht Mitarbeiter_innen'!$A:$A,'Übersicht Berichte'!$A4)</f>
        <v>0</v>
      </c>
      <c r="Q4" s="71">
        <f ca="1">SUMIFS('Übersicht Mitarbeiter_innen'!R:R,'Übersicht Mitarbeiter_innen'!$B:$B,'Übersicht Berichte'!$B$4,'Übersicht Mitarbeiter_innen'!$A:$A,'Übersicht Berichte'!$A4)</f>
        <v>0</v>
      </c>
      <c r="R4" s="71">
        <f ca="1">SUMIFS('Übersicht Mitarbeiter_innen'!S:S,'Übersicht Mitarbeiter_innen'!$B:$B,'Übersicht Berichte'!$B$4,'Übersicht Mitarbeiter_innen'!$A:$A,'Übersicht Berichte'!$A4)</f>
        <v>0</v>
      </c>
      <c r="S4" s="72">
        <f t="shared" ref="S4:S9" ca="1" si="0">SUM(D4:R4)</f>
        <v>0</v>
      </c>
    </row>
    <row r="5" spans="1:19" ht="15.75">
      <c r="A5" s="107" t="s">
        <v>314</v>
      </c>
      <c r="B5" s="303"/>
      <c r="C5" s="75">
        <f ca="1">SUMIFS('Übersicht Mitarbeiter_innen'!D:D,'Übersicht Mitarbeiter_innen'!B:B,'Übersicht Berichte'!$B$4,'Übersicht Mitarbeiter_innen'!A:A,'Übersicht Berichte'!$A5)</f>
        <v>101547.59</v>
      </c>
      <c r="D5" s="108">
        <f ca="1">SUMIFS('Übersicht Mitarbeiter_innen'!E:E,'Übersicht Mitarbeiter_innen'!$B:$B,'Übersicht Berichte'!$B$4,'Übersicht Mitarbeiter_innen'!$A:$A,'Übersicht Berichte'!$A5)</f>
        <v>134.66576597744356</v>
      </c>
      <c r="E5" s="108">
        <f ca="1">SUMIFS('Übersicht Mitarbeiter_innen'!F:F,'Übersicht Mitarbeiter_innen'!$B:$B,'Übersicht Berichte'!$B$4,'Übersicht Mitarbeiter_innen'!$A:$A,'Übersicht Berichte'!$A5)</f>
        <v>61.641437047075037</v>
      </c>
      <c r="F5" s="108">
        <f ca="1">SUMIFS('Übersicht Mitarbeiter_innen'!G:G,'Übersicht Mitarbeiter_innen'!$B:$B,'Übersicht Berichte'!$B$4,'Übersicht Mitarbeiter_innen'!$A:$A,'Übersicht Berichte'!$A5)</f>
        <v>13.512394266917291</v>
      </c>
      <c r="G5" s="108">
        <f ca="1">SUMIFS('Übersicht Mitarbeiter_innen'!H:H,'Übersicht Mitarbeiter_innen'!$B:$B,'Übersicht Berichte'!$B$4,'Übersicht Mitarbeiter_innen'!$A:$A,'Übersicht Berichte'!$A5)</f>
        <v>66.334310977297889</v>
      </c>
      <c r="H5" s="108">
        <f ca="1">SUMIFS('Übersicht Mitarbeiter_innen'!I:I,'Übersicht Mitarbeiter_innen'!$B:$B,'Übersicht Berichte'!$B$4,'Übersicht Mitarbeiter_innen'!$A:$A,'Übersicht Berichte'!$A5)</f>
        <v>0</v>
      </c>
      <c r="I5" s="108">
        <f ca="1">SUMIFS('Übersicht Mitarbeiter_innen'!J:J,'Übersicht Mitarbeiter_innen'!$B:$B,'Übersicht Berichte'!$B$4,'Übersicht Mitarbeiter_innen'!$A:$A,'Übersicht Berichte'!$A5)</f>
        <v>0</v>
      </c>
      <c r="J5" s="108">
        <f ca="1">SUMIFS('Übersicht Mitarbeiter_innen'!K:K,'Übersicht Mitarbeiter_innen'!$B:$B,'Übersicht Berichte'!$B$4,'Übersicht Mitarbeiter_innen'!$A:$A,'Übersicht Berichte'!$A5)</f>
        <v>0</v>
      </c>
      <c r="K5" s="108">
        <f ca="1">SUMIFS('Übersicht Mitarbeiter_innen'!L:L,'Übersicht Mitarbeiter_innen'!$B:$B,'Übersicht Berichte'!$B$4,'Übersicht Mitarbeiter_innen'!$A:$A,'Übersicht Berichte'!$A5)</f>
        <v>0</v>
      </c>
      <c r="L5" s="108">
        <f ca="1">SUMIFS('Übersicht Mitarbeiter_innen'!M:M,'Übersicht Mitarbeiter_innen'!$B:$B,'Übersicht Berichte'!$B$4,'Übersicht Mitarbeiter_innen'!$A:$A,'Übersicht Berichte'!$A5)</f>
        <v>0</v>
      </c>
      <c r="M5" s="108">
        <f ca="1">SUMIFS('Übersicht Mitarbeiter_innen'!N:N,'Übersicht Mitarbeiter_innen'!$B:$B,'Übersicht Berichte'!$B$4,'Übersicht Mitarbeiter_innen'!$A:$A,'Übersicht Berichte'!$A5)</f>
        <v>0</v>
      </c>
      <c r="N5" s="108">
        <f ca="1">SUMIFS('Übersicht Mitarbeiter_innen'!O:O,'Übersicht Mitarbeiter_innen'!$B:$B,'Übersicht Berichte'!$B$4,'Übersicht Mitarbeiter_innen'!$A:$A,'Übersicht Berichte'!$A5)</f>
        <v>0</v>
      </c>
      <c r="O5" s="108">
        <f ca="1">SUMIFS('Übersicht Mitarbeiter_innen'!P:P,'Übersicht Mitarbeiter_innen'!$B:$B,'Übersicht Berichte'!$B$4,'Übersicht Mitarbeiter_innen'!$A:$A,'Übersicht Berichte'!$A5)</f>
        <v>0</v>
      </c>
      <c r="P5" s="108">
        <f ca="1">SUMIFS('Übersicht Mitarbeiter_innen'!Q:Q,'Übersicht Mitarbeiter_innen'!$B:$B,'Übersicht Berichte'!$B$4,'Übersicht Mitarbeiter_innen'!$A:$A,'Übersicht Berichte'!$A5)</f>
        <v>0</v>
      </c>
      <c r="Q5" s="108">
        <f ca="1">SUMIFS('Übersicht Mitarbeiter_innen'!R:R,'Übersicht Mitarbeiter_innen'!$B:$B,'Übersicht Berichte'!$B$4,'Übersicht Mitarbeiter_innen'!$A:$A,'Übersicht Berichte'!$A5)</f>
        <v>0</v>
      </c>
      <c r="R5" s="108">
        <f ca="1">SUMIFS('Übersicht Mitarbeiter_innen'!S:S,'Übersicht Mitarbeiter_innen'!$B:$B,'Übersicht Berichte'!$B$4,'Übersicht Mitarbeiter_innen'!$A:$A,'Übersicht Berichte'!$A5)</f>
        <v>0</v>
      </c>
      <c r="S5" s="72">
        <f t="shared" ca="1" si="0"/>
        <v>276.15390826873374</v>
      </c>
    </row>
    <row r="6" spans="1:19" ht="15.75">
      <c r="A6" s="104" t="s">
        <v>315</v>
      </c>
      <c r="B6" s="303"/>
      <c r="C6" s="75">
        <f ca="1">SUMIFS('Übersicht Mitarbeiter_innen'!D:D,'Übersicht Mitarbeiter_innen'!B:B,'Übersicht Berichte'!$B$4,'Übersicht Mitarbeiter_innen'!A:A,'Übersicht Berichte'!$A6)</f>
        <v>30834.42</v>
      </c>
      <c r="D6" s="108">
        <f ca="1">SUMIFS('Übersicht Mitarbeiter_innen'!E:E,'Übersicht Mitarbeiter_innen'!$B:$B,'Übersicht Berichte'!$B$4,'Übersicht Mitarbeiter_innen'!$A:$A,'Übersicht Berichte'!$A6)</f>
        <v>66.124592574926467</v>
      </c>
      <c r="E6" s="108">
        <f ca="1">SUMIFS('Übersicht Mitarbeiter_innen'!F:F,'Übersicht Mitarbeiter_innen'!$B:$B,'Übersicht Berichte'!$B$4,'Übersicht Mitarbeiter_innen'!$A:$A,'Übersicht Berichte'!$A6)</f>
        <v>0</v>
      </c>
      <c r="F6" s="108">
        <f ca="1">SUMIFS('Übersicht Mitarbeiter_innen'!G:G,'Übersicht Mitarbeiter_innen'!$B:$B,'Übersicht Berichte'!$B$4,'Übersicht Mitarbeiter_innen'!$A:$A,'Übersicht Berichte'!$A6)</f>
        <v>0</v>
      </c>
      <c r="G6" s="108">
        <f ca="1">SUMIFS('Übersicht Mitarbeiter_innen'!H:H,'Übersicht Mitarbeiter_innen'!$B:$B,'Übersicht Berichte'!$B$4,'Übersicht Mitarbeiter_innen'!$A:$A,'Übersicht Berichte'!$A6)</f>
        <v>23.458740758406865</v>
      </c>
      <c r="H6" s="108">
        <f ca="1">SUMIFS('Übersicht Mitarbeiter_innen'!I:I,'Übersicht Mitarbeiter_innen'!$B:$B,'Übersicht Berichte'!$B$4,'Übersicht Mitarbeiter_innen'!$A:$A,'Übersicht Berichte'!$A6)</f>
        <v>0</v>
      </c>
      <c r="I6" s="108">
        <f ca="1">SUMIFS('Übersicht Mitarbeiter_innen'!J:J,'Übersicht Mitarbeiter_innen'!$B:$B,'Übersicht Berichte'!$B$4,'Übersicht Mitarbeiter_innen'!$A:$A,'Übersicht Berichte'!$A6)</f>
        <v>0</v>
      </c>
      <c r="J6" s="108">
        <f ca="1">SUMIFS('Übersicht Mitarbeiter_innen'!K:K,'Übersicht Mitarbeiter_innen'!$B:$B,'Übersicht Berichte'!$B$4,'Übersicht Mitarbeiter_innen'!$A:$A,'Übersicht Berichte'!$A6)</f>
        <v>0</v>
      </c>
      <c r="K6" s="108">
        <f ca="1">SUMIFS('Übersicht Mitarbeiter_innen'!L:L,'Übersicht Mitarbeiter_innen'!$B:$B,'Übersicht Berichte'!$B$4,'Übersicht Mitarbeiter_innen'!$A:$A,'Übersicht Berichte'!$A6)</f>
        <v>0</v>
      </c>
      <c r="L6" s="108">
        <f ca="1">SUMIFS('Übersicht Mitarbeiter_innen'!M:M,'Übersicht Mitarbeiter_innen'!$B:$B,'Übersicht Berichte'!$B$4,'Übersicht Mitarbeiter_innen'!$A:$A,'Übersicht Berichte'!$A6)</f>
        <v>0</v>
      </c>
      <c r="M6" s="108">
        <f ca="1">SUMIFS('Übersicht Mitarbeiter_innen'!N:N,'Übersicht Mitarbeiter_innen'!$B:$B,'Übersicht Berichte'!$B$4,'Übersicht Mitarbeiter_innen'!$A:$A,'Übersicht Berichte'!$A6)</f>
        <v>0</v>
      </c>
      <c r="N6" s="108">
        <f ca="1">SUMIFS('Übersicht Mitarbeiter_innen'!O:O,'Übersicht Mitarbeiter_innen'!$B:$B,'Übersicht Berichte'!$B$4,'Übersicht Mitarbeiter_innen'!$A:$A,'Übersicht Berichte'!$A6)</f>
        <v>0</v>
      </c>
      <c r="O6" s="108">
        <f ca="1">SUMIFS('Übersicht Mitarbeiter_innen'!P:P,'Übersicht Mitarbeiter_innen'!$B:$B,'Übersicht Berichte'!$B$4,'Übersicht Mitarbeiter_innen'!$A:$A,'Übersicht Berichte'!$A6)</f>
        <v>0</v>
      </c>
      <c r="P6" s="108">
        <f ca="1">SUMIFS('Übersicht Mitarbeiter_innen'!Q:Q,'Übersicht Mitarbeiter_innen'!$B:$B,'Übersicht Berichte'!$B$4,'Übersicht Mitarbeiter_innen'!$A:$A,'Übersicht Berichte'!$A6)</f>
        <v>0</v>
      </c>
      <c r="Q6" s="108">
        <f ca="1">SUMIFS('Übersicht Mitarbeiter_innen'!R:R,'Übersicht Mitarbeiter_innen'!$B:$B,'Übersicht Berichte'!$B$4,'Übersicht Mitarbeiter_innen'!$A:$A,'Übersicht Berichte'!$A6)</f>
        <v>0</v>
      </c>
      <c r="R6" s="108">
        <f ca="1">SUMIFS('Übersicht Mitarbeiter_innen'!S:S,'Übersicht Mitarbeiter_innen'!$B:$B,'Übersicht Berichte'!$B$4,'Übersicht Mitarbeiter_innen'!$A:$A,'Übersicht Berichte'!$A6)</f>
        <v>0</v>
      </c>
      <c r="S6" s="72">
        <f t="shared" ca="1" si="0"/>
        <v>89.583333333333329</v>
      </c>
    </row>
    <row r="7" spans="1:19" ht="15.75">
      <c r="A7" s="104" t="s">
        <v>316</v>
      </c>
      <c r="B7" s="303"/>
      <c r="C7" s="75">
        <f ca="1">SUMIFS('Übersicht Mitarbeiter_innen'!D:D,'Übersicht Mitarbeiter_innen'!B:B,'Übersicht Berichte'!$B$4,'Übersicht Mitarbeiter_innen'!A:A,'Übersicht Berichte'!$A7)</f>
        <v>0</v>
      </c>
      <c r="D7" s="108">
        <f ca="1">SUMIFS('Übersicht Mitarbeiter_innen'!E:E,'Übersicht Mitarbeiter_innen'!$B:$B,'Übersicht Berichte'!$B$4,'Übersicht Mitarbeiter_innen'!$A:$A,'Übersicht Berichte'!$A7)</f>
        <v>0</v>
      </c>
      <c r="E7" s="108">
        <f ca="1">SUMIFS('Übersicht Mitarbeiter_innen'!F:F,'Übersicht Mitarbeiter_innen'!$B:$B,'Übersicht Berichte'!$B$4,'Übersicht Mitarbeiter_innen'!$A:$A,'Übersicht Berichte'!$A7)</f>
        <v>0</v>
      </c>
      <c r="F7" s="108">
        <f ca="1">SUMIFS('Übersicht Mitarbeiter_innen'!G:G,'Übersicht Mitarbeiter_innen'!$B:$B,'Übersicht Berichte'!$B$4,'Übersicht Mitarbeiter_innen'!$A:$A,'Übersicht Berichte'!$A7)</f>
        <v>0</v>
      </c>
      <c r="G7" s="108">
        <f ca="1">SUMIFS('Übersicht Mitarbeiter_innen'!H:H,'Übersicht Mitarbeiter_innen'!$B:$B,'Übersicht Berichte'!$B$4,'Übersicht Mitarbeiter_innen'!$A:$A,'Übersicht Berichte'!$A7)</f>
        <v>0</v>
      </c>
      <c r="H7" s="108">
        <f ca="1">SUMIFS('Übersicht Mitarbeiter_innen'!I:I,'Übersicht Mitarbeiter_innen'!$B:$B,'Übersicht Berichte'!$B$4,'Übersicht Mitarbeiter_innen'!$A:$A,'Übersicht Berichte'!$A7)</f>
        <v>0</v>
      </c>
      <c r="I7" s="108">
        <f ca="1">SUMIFS('Übersicht Mitarbeiter_innen'!J:J,'Übersicht Mitarbeiter_innen'!$B:$B,'Übersicht Berichte'!$B$4,'Übersicht Mitarbeiter_innen'!$A:$A,'Übersicht Berichte'!$A7)</f>
        <v>0</v>
      </c>
      <c r="J7" s="108">
        <f ca="1">SUMIFS('Übersicht Mitarbeiter_innen'!K:K,'Übersicht Mitarbeiter_innen'!$B:$B,'Übersicht Berichte'!$B$4,'Übersicht Mitarbeiter_innen'!$A:$A,'Übersicht Berichte'!$A7)</f>
        <v>0</v>
      </c>
      <c r="K7" s="108">
        <f ca="1">SUMIFS('Übersicht Mitarbeiter_innen'!L:L,'Übersicht Mitarbeiter_innen'!$B:$B,'Übersicht Berichte'!$B$4,'Übersicht Mitarbeiter_innen'!$A:$A,'Übersicht Berichte'!$A7)</f>
        <v>0</v>
      </c>
      <c r="L7" s="108">
        <f ca="1">SUMIFS('Übersicht Mitarbeiter_innen'!M:M,'Übersicht Mitarbeiter_innen'!$B:$B,'Übersicht Berichte'!$B$4,'Übersicht Mitarbeiter_innen'!$A:$A,'Übersicht Berichte'!$A7)</f>
        <v>0</v>
      </c>
      <c r="M7" s="108">
        <f ca="1">SUMIFS('Übersicht Mitarbeiter_innen'!N:N,'Übersicht Mitarbeiter_innen'!$B:$B,'Übersicht Berichte'!$B$4,'Übersicht Mitarbeiter_innen'!$A:$A,'Übersicht Berichte'!$A7)</f>
        <v>0</v>
      </c>
      <c r="N7" s="108">
        <f ca="1">SUMIFS('Übersicht Mitarbeiter_innen'!O:O,'Übersicht Mitarbeiter_innen'!$B:$B,'Übersicht Berichte'!$B$4,'Übersicht Mitarbeiter_innen'!$A:$A,'Übersicht Berichte'!$A7)</f>
        <v>0</v>
      </c>
      <c r="O7" s="108">
        <f ca="1">SUMIFS('Übersicht Mitarbeiter_innen'!P:P,'Übersicht Mitarbeiter_innen'!$B:$B,'Übersicht Berichte'!$B$4,'Übersicht Mitarbeiter_innen'!$A:$A,'Übersicht Berichte'!$A7)</f>
        <v>0</v>
      </c>
      <c r="P7" s="108">
        <f ca="1">SUMIFS('Übersicht Mitarbeiter_innen'!Q:Q,'Übersicht Mitarbeiter_innen'!$B:$B,'Übersicht Berichte'!$B$4,'Übersicht Mitarbeiter_innen'!$A:$A,'Übersicht Berichte'!$A7)</f>
        <v>0</v>
      </c>
      <c r="Q7" s="108">
        <f ca="1">SUMIFS('Übersicht Mitarbeiter_innen'!R:R,'Übersicht Mitarbeiter_innen'!$B:$B,'Übersicht Berichte'!$B$4,'Übersicht Mitarbeiter_innen'!$A:$A,'Übersicht Berichte'!$A7)</f>
        <v>0</v>
      </c>
      <c r="R7" s="108">
        <f ca="1">SUMIFS('Übersicht Mitarbeiter_innen'!S:S,'Übersicht Mitarbeiter_innen'!$B:$B,'Übersicht Berichte'!$B$4,'Übersicht Mitarbeiter_innen'!$A:$A,'Übersicht Berichte'!$A7)</f>
        <v>0</v>
      </c>
      <c r="S7" s="72">
        <f t="shared" ca="1" si="0"/>
        <v>0</v>
      </c>
    </row>
    <row r="8" spans="1:19" ht="15.75">
      <c r="A8" s="109" t="s">
        <v>317</v>
      </c>
      <c r="B8" s="303"/>
      <c r="C8" s="75">
        <f ca="1">SUMIFS('Übersicht Mitarbeiter_innen'!D:D,'Übersicht Mitarbeiter_innen'!B:B,'Übersicht Berichte'!$B$4,'Übersicht Mitarbeiter_innen'!A:A,'Übersicht Berichte'!$A8)</f>
        <v>3386.52</v>
      </c>
      <c r="D8" s="108">
        <f ca="1">SUMIFS('Übersicht Mitarbeiter_innen'!E:E,'Übersicht Mitarbeiter_innen'!$B:$B,'Übersicht Berichte'!$B$4,'Übersicht Mitarbeiter_innen'!$A:$A,'Übersicht Berichte'!$A8)</f>
        <v>0</v>
      </c>
      <c r="E8" s="108">
        <f ca="1">SUMIFS('Übersicht Mitarbeiter_innen'!F:F,'Übersicht Mitarbeiter_innen'!$B:$B,'Übersicht Berichte'!$B$4,'Übersicht Mitarbeiter_innen'!$A:$A,'Übersicht Berichte'!$A8)</f>
        <v>6.71875</v>
      </c>
      <c r="F8" s="108">
        <f ca="1">SUMIFS('Übersicht Mitarbeiter_innen'!G:G,'Übersicht Mitarbeiter_innen'!$B:$B,'Übersicht Berichte'!$B$4,'Übersicht Mitarbeiter_innen'!$A:$A,'Übersicht Berichte'!$A8)</f>
        <v>6.71875</v>
      </c>
      <c r="G8" s="108">
        <f ca="1">SUMIFS('Übersicht Mitarbeiter_innen'!H:H,'Übersicht Mitarbeiter_innen'!$B:$B,'Übersicht Berichte'!$B$4,'Übersicht Mitarbeiter_innen'!$A:$A,'Übersicht Berichte'!$A8)</f>
        <v>0</v>
      </c>
      <c r="H8" s="108">
        <f ca="1">SUMIFS('Übersicht Mitarbeiter_innen'!I:I,'Übersicht Mitarbeiter_innen'!$B:$B,'Übersicht Berichte'!$B$4,'Übersicht Mitarbeiter_innen'!$A:$A,'Übersicht Berichte'!$A8)</f>
        <v>0</v>
      </c>
      <c r="I8" s="108">
        <f ca="1">SUMIFS('Übersicht Mitarbeiter_innen'!J:J,'Übersicht Mitarbeiter_innen'!$B:$B,'Übersicht Berichte'!$B$4,'Übersicht Mitarbeiter_innen'!$A:$A,'Übersicht Berichte'!$A8)</f>
        <v>0</v>
      </c>
      <c r="J8" s="108">
        <f ca="1">SUMIFS('Übersicht Mitarbeiter_innen'!K:K,'Übersicht Mitarbeiter_innen'!$B:$B,'Übersicht Berichte'!$B$4,'Übersicht Mitarbeiter_innen'!$A:$A,'Übersicht Berichte'!$A8)</f>
        <v>0</v>
      </c>
      <c r="K8" s="108">
        <f ca="1">SUMIFS('Übersicht Mitarbeiter_innen'!L:L,'Übersicht Mitarbeiter_innen'!$B:$B,'Übersicht Berichte'!$B$4,'Übersicht Mitarbeiter_innen'!$A:$A,'Übersicht Berichte'!$A8)</f>
        <v>0</v>
      </c>
      <c r="L8" s="108">
        <f ca="1">SUMIFS('Übersicht Mitarbeiter_innen'!M:M,'Übersicht Mitarbeiter_innen'!$B:$B,'Übersicht Berichte'!$B$4,'Übersicht Mitarbeiter_innen'!$A:$A,'Übersicht Berichte'!$A8)</f>
        <v>0</v>
      </c>
      <c r="M8" s="108">
        <f ca="1">SUMIFS('Übersicht Mitarbeiter_innen'!N:N,'Übersicht Mitarbeiter_innen'!$B:$B,'Übersicht Berichte'!$B$4,'Übersicht Mitarbeiter_innen'!$A:$A,'Übersicht Berichte'!$A8)</f>
        <v>0</v>
      </c>
      <c r="N8" s="108">
        <f ca="1">SUMIFS('Übersicht Mitarbeiter_innen'!O:O,'Übersicht Mitarbeiter_innen'!$B:$B,'Übersicht Berichte'!$B$4,'Übersicht Mitarbeiter_innen'!$A:$A,'Übersicht Berichte'!$A8)</f>
        <v>0</v>
      </c>
      <c r="O8" s="108">
        <f ca="1">SUMIFS('Übersicht Mitarbeiter_innen'!P:P,'Übersicht Mitarbeiter_innen'!$B:$B,'Übersicht Berichte'!$B$4,'Übersicht Mitarbeiter_innen'!$A:$A,'Übersicht Berichte'!$A8)</f>
        <v>0</v>
      </c>
      <c r="P8" s="108">
        <f ca="1">SUMIFS('Übersicht Mitarbeiter_innen'!Q:Q,'Übersicht Mitarbeiter_innen'!$B:$B,'Übersicht Berichte'!$B$4,'Übersicht Mitarbeiter_innen'!$A:$A,'Übersicht Berichte'!$A8)</f>
        <v>0</v>
      </c>
      <c r="Q8" s="108">
        <f ca="1">SUMIFS('Übersicht Mitarbeiter_innen'!R:R,'Übersicht Mitarbeiter_innen'!$B:$B,'Übersicht Berichte'!$B$4,'Übersicht Mitarbeiter_innen'!$A:$A,'Übersicht Berichte'!$A8)</f>
        <v>0</v>
      </c>
      <c r="R8" s="108">
        <f ca="1">SUMIFS('Übersicht Mitarbeiter_innen'!S:S,'Übersicht Mitarbeiter_innen'!$B:$B,'Übersicht Berichte'!$B$4,'Übersicht Mitarbeiter_innen'!$A:$A,'Übersicht Berichte'!$A8)</f>
        <v>0</v>
      </c>
      <c r="S8" s="72">
        <f t="shared" ca="1" si="0"/>
        <v>13.4375</v>
      </c>
    </row>
    <row r="9" spans="1:19" s="83" customFormat="1" ht="15.75">
      <c r="A9" s="110" t="s">
        <v>318</v>
      </c>
      <c r="B9" s="304"/>
      <c r="C9" s="111">
        <f t="shared" ref="C9:R9" ca="1" si="1">SUM(C4:C8)</f>
        <v>135768.53</v>
      </c>
      <c r="D9" s="112">
        <f t="shared" ca="1" si="1"/>
        <v>200.79035855237004</v>
      </c>
      <c r="E9" s="112">
        <f t="shared" ca="1" si="1"/>
        <v>68.360187047075044</v>
      </c>
      <c r="F9" s="112">
        <f t="shared" ca="1" si="1"/>
        <v>20.231144266917291</v>
      </c>
      <c r="G9" s="112">
        <f t="shared" ca="1" si="1"/>
        <v>89.793051735704751</v>
      </c>
      <c r="H9" s="112">
        <f t="shared" ca="1" si="1"/>
        <v>0</v>
      </c>
      <c r="I9" s="112">
        <f t="shared" ca="1" si="1"/>
        <v>0</v>
      </c>
      <c r="J9" s="112">
        <f t="shared" ca="1" si="1"/>
        <v>0</v>
      </c>
      <c r="K9" s="112">
        <f t="shared" ca="1" si="1"/>
        <v>0</v>
      </c>
      <c r="L9" s="112">
        <f t="shared" ca="1" si="1"/>
        <v>0</v>
      </c>
      <c r="M9" s="112">
        <f t="shared" ca="1" si="1"/>
        <v>0</v>
      </c>
      <c r="N9" s="112">
        <f t="shared" ca="1" si="1"/>
        <v>0</v>
      </c>
      <c r="O9" s="112">
        <f t="shared" ca="1" si="1"/>
        <v>0</v>
      </c>
      <c r="P9" s="112">
        <f t="shared" ca="1" si="1"/>
        <v>0</v>
      </c>
      <c r="Q9" s="112">
        <f t="shared" ca="1" si="1"/>
        <v>0</v>
      </c>
      <c r="R9" s="112">
        <f t="shared" ca="1" si="1"/>
        <v>0</v>
      </c>
      <c r="S9" s="113">
        <f t="shared" ca="1" si="0"/>
        <v>379.17474160206712</v>
      </c>
    </row>
    <row r="10" spans="1:19" ht="15.75">
      <c r="A10" s="104" t="s">
        <v>313</v>
      </c>
      <c r="B10" s="302" t="s">
        <v>156</v>
      </c>
      <c r="C10" s="114">
        <f ca="1">SUMIFS('Übersicht Mitarbeiter_innen'!D:D,'Übersicht Mitarbeiter_innen'!B:B,'Übersicht Berichte'!$B$10,'Übersicht Mitarbeiter_innen'!A:A,'Übersicht Berichte'!$A10)</f>
        <v>0</v>
      </c>
      <c r="D10" s="115">
        <f ca="1">SUMIFS('Übersicht Mitarbeiter_innen'!E:E,'Übersicht Mitarbeiter_innen'!$B:$B,'Übersicht Berichte'!$B$10,'Übersicht Mitarbeiter_innen'!$A:$A,'Übersicht Berichte'!$A10)</f>
        <v>0</v>
      </c>
      <c r="E10" s="115">
        <f ca="1">SUMIFS('Übersicht Mitarbeiter_innen'!F:F,'Übersicht Mitarbeiter_innen'!$B:$B,'Übersicht Berichte'!$B$10,'Übersicht Mitarbeiter_innen'!$A:$A,'Übersicht Berichte'!$A10)</f>
        <v>0</v>
      </c>
      <c r="F10" s="115">
        <f ca="1">SUMIFS('Übersicht Mitarbeiter_innen'!G:G,'Übersicht Mitarbeiter_innen'!$B:$B,'Übersicht Berichte'!$B$10,'Übersicht Mitarbeiter_innen'!$A:$A,'Übersicht Berichte'!$A10)</f>
        <v>0</v>
      </c>
      <c r="G10" s="115">
        <f ca="1">SUMIFS('Übersicht Mitarbeiter_innen'!H:H,'Übersicht Mitarbeiter_innen'!$B:$B,'Übersicht Berichte'!$B$10,'Übersicht Mitarbeiter_innen'!$A:$A,'Übersicht Berichte'!$A10)</f>
        <v>0</v>
      </c>
      <c r="H10" s="115">
        <f ca="1">SUMIFS('Übersicht Mitarbeiter_innen'!I:I,'Übersicht Mitarbeiter_innen'!$B:$B,'Übersicht Berichte'!$B$10,'Übersicht Mitarbeiter_innen'!$A:$A,'Übersicht Berichte'!$A10)</f>
        <v>0</v>
      </c>
      <c r="I10" s="115">
        <f ca="1">SUMIFS('Übersicht Mitarbeiter_innen'!J:J,'Übersicht Mitarbeiter_innen'!$B:$B,'Übersicht Berichte'!$B$10,'Übersicht Mitarbeiter_innen'!$A:$A,'Übersicht Berichte'!$A10)</f>
        <v>0</v>
      </c>
      <c r="J10" s="115">
        <f ca="1">SUMIFS('Übersicht Mitarbeiter_innen'!K:K,'Übersicht Mitarbeiter_innen'!$B:$B,'Übersicht Berichte'!$B$10,'Übersicht Mitarbeiter_innen'!$A:$A,'Übersicht Berichte'!$A10)</f>
        <v>0</v>
      </c>
      <c r="K10" s="115">
        <f ca="1">SUMIFS('Übersicht Mitarbeiter_innen'!L:L,'Übersicht Mitarbeiter_innen'!$B:$B,'Übersicht Berichte'!$B$10,'Übersicht Mitarbeiter_innen'!$A:$A,'Übersicht Berichte'!$A10)</f>
        <v>0</v>
      </c>
      <c r="L10" s="115">
        <f ca="1">SUMIFS('Übersicht Mitarbeiter_innen'!M:M,'Übersicht Mitarbeiter_innen'!$B:$B,'Übersicht Berichte'!$B$10,'Übersicht Mitarbeiter_innen'!$A:$A,'Übersicht Berichte'!$A10)</f>
        <v>0</v>
      </c>
      <c r="M10" s="115">
        <f ca="1">SUMIFS('Übersicht Mitarbeiter_innen'!N:N,'Übersicht Mitarbeiter_innen'!$B:$B,'Übersicht Berichte'!$B$10,'Übersicht Mitarbeiter_innen'!$A:$A,'Übersicht Berichte'!$A10)</f>
        <v>0</v>
      </c>
      <c r="N10" s="115">
        <f ca="1">SUMIFS('Übersicht Mitarbeiter_innen'!O:O,'Übersicht Mitarbeiter_innen'!$B:$B,'Übersicht Berichte'!$B$10,'Übersicht Mitarbeiter_innen'!$A:$A,'Übersicht Berichte'!$A10)</f>
        <v>0</v>
      </c>
      <c r="O10" s="115">
        <f ca="1">SUMIFS('Übersicht Mitarbeiter_innen'!P:P,'Übersicht Mitarbeiter_innen'!$B:$B,'Übersicht Berichte'!$B$10,'Übersicht Mitarbeiter_innen'!$A:$A,'Übersicht Berichte'!$A10)</f>
        <v>0</v>
      </c>
      <c r="P10" s="115">
        <f ca="1">SUMIFS('Übersicht Mitarbeiter_innen'!Q:Q,'Übersicht Mitarbeiter_innen'!$B:$B,'Übersicht Berichte'!$B$10,'Übersicht Mitarbeiter_innen'!$A:$A,'Übersicht Berichte'!$A10)</f>
        <v>0</v>
      </c>
      <c r="Q10" s="115">
        <f ca="1">SUMIFS('Übersicht Mitarbeiter_innen'!R:R,'Übersicht Mitarbeiter_innen'!$B:$B,'Übersicht Berichte'!$B$10,'Übersicht Mitarbeiter_innen'!$A:$A,'Übersicht Berichte'!$A10)</f>
        <v>0</v>
      </c>
      <c r="R10" s="115">
        <f ca="1">SUMIFS('Übersicht Mitarbeiter_innen'!S:S,'Übersicht Mitarbeiter_innen'!$B:$B,'Übersicht Berichte'!$B$10,'Übersicht Mitarbeiter_innen'!$A:$A,'Übersicht Berichte'!$A10)</f>
        <v>0</v>
      </c>
      <c r="S10" s="116">
        <f t="shared" ref="S10:S57" ca="1" si="2">SUM(D10:R10)</f>
        <v>0</v>
      </c>
    </row>
    <row r="11" spans="1:19" ht="15.75">
      <c r="A11" s="107" t="s">
        <v>314</v>
      </c>
      <c r="B11" s="303"/>
      <c r="C11" s="75">
        <f ca="1">SUMIFS('Übersicht Mitarbeiter_innen'!D:D,'Übersicht Mitarbeiter_innen'!B:B,'Übersicht Berichte'!$B$10,'Übersicht Mitarbeiter_innen'!A:A,'Übersicht Berichte'!$A11)</f>
        <v>0</v>
      </c>
      <c r="D11" s="108">
        <f ca="1">SUMIFS('Übersicht Mitarbeiter_innen'!E:E,'Übersicht Mitarbeiter_innen'!$B:$B,'Übersicht Berichte'!$B$10,'Übersicht Mitarbeiter_innen'!$A:$A,'Übersicht Berichte'!$A11)</f>
        <v>0</v>
      </c>
      <c r="E11" s="108">
        <f ca="1">SUMIFS('Übersicht Mitarbeiter_innen'!F:F,'Übersicht Mitarbeiter_innen'!$B:$B,'Übersicht Berichte'!$B$10,'Übersicht Mitarbeiter_innen'!$A:$A,'Übersicht Berichte'!$A11)</f>
        <v>0</v>
      </c>
      <c r="F11" s="108">
        <f ca="1">SUMIFS('Übersicht Mitarbeiter_innen'!G:G,'Übersicht Mitarbeiter_innen'!$B:$B,'Übersicht Berichte'!$B$10,'Übersicht Mitarbeiter_innen'!$A:$A,'Übersicht Berichte'!$A11)</f>
        <v>0</v>
      </c>
      <c r="G11" s="108">
        <f ca="1">SUMIFS('Übersicht Mitarbeiter_innen'!H:H,'Übersicht Mitarbeiter_innen'!$B:$B,'Übersicht Berichte'!$B$10,'Übersicht Mitarbeiter_innen'!$A:$A,'Übersicht Berichte'!$A11)</f>
        <v>0</v>
      </c>
      <c r="H11" s="108">
        <f ca="1">SUMIFS('Übersicht Mitarbeiter_innen'!I:I,'Übersicht Mitarbeiter_innen'!$B:$B,'Übersicht Berichte'!$B$10,'Übersicht Mitarbeiter_innen'!$A:$A,'Übersicht Berichte'!$A11)</f>
        <v>0</v>
      </c>
      <c r="I11" s="108">
        <f ca="1">SUMIFS('Übersicht Mitarbeiter_innen'!J:J,'Übersicht Mitarbeiter_innen'!$B:$B,'Übersicht Berichte'!$B$10,'Übersicht Mitarbeiter_innen'!$A:$A,'Übersicht Berichte'!$A11)</f>
        <v>0</v>
      </c>
      <c r="J11" s="108">
        <f ca="1">SUMIFS('Übersicht Mitarbeiter_innen'!K:K,'Übersicht Mitarbeiter_innen'!$B:$B,'Übersicht Berichte'!$B$10,'Übersicht Mitarbeiter_innen'!$A:$A,'Übersicht Berichte'!$A11)</f>
        <v>0</v>
      </c>
      <c r="K11" s="108">
        <f ca="1">SUMIFS('Übersicht Mitarbeiter_innen'!L:L,'Übersicht Mitarbeiter_innen'!$B:$B,'Übersicht Berichte'!$B$10,'Übersicht Mitarbeiter_innen'!$A:$A,'Übersicht Berichte'!$A11)</f>
        <v>0</v>
      </c>
      <c r="L11" s="108">
        <f ca="1">SUMIFS('Übersicht Mitarbeiter_innen'!M:M,'Übersicht Mitarbeiter_innen'!$B:$B,'Übersicht Berichte'!$B$10,'Übersicht Mitarbeiter_innen'!$A:$A,'Übersicht Berichte'!$A11)</f>
        <v>0</v>
      </c>
      <c r="M11" s="108">
        <f ca="1">SUMIFS('Übersicht Mitarbeiter_innen'!N:N,'Übersicht Mitarbeiter_innen'!$B:$B,'Übersicht Berichte'!$B$10,'Übersicht Mitarbeiter_innen'!$A:$A,'Übersicht Berichte'!$A11)</f>
        <v>0</v>
      </c>
      <c r="N11" s="108">
        <f ca="1">SUMIFS('Übersicht Mitarbeiter_innen'!O:O,'Übersicht Mitarbeiter_innen'!$B:$B,'Übersicht Berichte'!$B$10,'Übersicht Mitarbeiter_innen'!$A:$A,'Übersicht Berichte'!$A11)</f>
        <v>0</v>
      </c>
      <c r="O11" s="108">
        <f ca="1">SUMIFS('Übersicht Mitarbeiter_innen'!P:P,'Übersicht Mitarbeiter_innen'!$B:$B,'Übersicht Berichte'!$B$10,'Übersicht Mitarbeiter_innen'!$A:$A,'Übersicht Berichte'!$A11)</f>
        <v>0</v>
      </c>
      <c r="P11" s="108">
        <f ca="1">SUMIFS('Übersicht Mitarbeiter_innen'!Q:Q,'Übersicht Mitarbeiter_innen'!$B:$B,'Übersicht Berichte'!$B$10,'Übersicht Mitarbeiter_innen'!$A:$A,'Übersicht Berichte'!$A11)</f>
        <v>0</v>
      </c>
      <c r="Q11" s="108">
        <f ca="1">SUMIFS('Übersicht Mitarbeiter_innen'!R:R,'Übersicht Mitarbeiter_innen'!$B:$B,'Übersicht Berichte'!$B$10,'Übersicht Mitarbeiter_innen'!$A:$A,'Übersicht Berichte'!$A11)</f>
        <v>0</v>
      </c>
      <c r="R11" s="108">
        <f ca="1">SUMIFS('Übersicht Mitarbeiter_innen'!S:S,'Übersicht Mitarbeiter_innen'!$B:$B,'Übersicht Berichte'!$B$10,'Übersicht Mitarbeiter_innen'!$A:$A,'Übersicht Berichte'!$A11)</f>
        <v>0</v>
      </c>
      <c r="S11" s="72">
        <f t="shared" ca="1" si="2"/>
        <v>0</v>
      </c>
    </row>
    <row r="12" spans="1:19" ht="15.75">
      <c r="A12" s="104" t="s">
        <v>315</v>
      </c>
      <c r="B12" s="303"/>
      <c r="C12" s="75">
        <f ca="1">SUMIFS('Übersicht Mitarbeiter_innen'!D:D,'Übersicht Mitarbeiter_innen'!B:B,'Übersicht Berichte'!$B$10,'Übersicht Mitarbeiter_innen'!A:A,'Übersicht Berichte'!$A12)</f>
        <v>0</v>
      </c>
      <c r="D12" s="108">
        <f ca="1">SUMIFS('Übersicht Mitarbeiter_innen'!E:E,'Übersicht Mitarbeiter_innen'!$B:$B,'Übersicht Berichte'!$B$10,'Übersicht Mitarbeiter_innen'!$A:$A,'Übersicht Berichte'!$A12)</f>
        <v>0</v>
      </c>
      <c r="E12" s="108">
        <f ca="1">SUMIFS('Übersicht Mitarbeiter_innen'!F:F,'Übersicht Mitarbeiter_innen'!$B:$B,'Übersicht Berichte'!$B$10,'Übersicht Mitarbeiter_innen'!$A:$A,'Übersicht Berichte'!$A12)</f>
        <v>0</v>
      </c>
      <c r="F12" s="108">
        <f ca="1">SUMIFS('Übersicht Mitarbeiter_innen'!G:G,'Übersicht Mitarbeiter_innen'!$B:$B,'Übersicht Berichte'!$B$10,'Übersicht Mitarbeiter_innen'!$A:$A,'Übersicht Berichte'!$A12)</f>
        <v>0</v>
      </c>
      <c r="G12" s="108">
        <f ca="1">SUMIFS('Übersicht Mitarbeiter_innen'!H:H,'Übersicht Mitarbeiter_innen'!$B:$B,'Übersicht Berichte'!$B$10,'Übersicht Mitarbeiter_innen'!$A:$A,'Übersicht Berichte'!$A12)</f>
        <v>0</v>
      </c>
      <c r="H12" s="108">
        <f ca="1">SUMIFS('Übersicht Mitarbeiter_innen'!I:I,'Übersicht Mitarbeiter_innen'!$B:$B,'Übersicht Berichte'!$B$10,'Übersicht Mitarbeiter_innen'!$A:$A,'Übersicht Berichte'!$A12)</f>
        <v>0</v>
      </c>
      <c r="I12" s="108">
        <f ca="1">SUMIFS('Übersicht Mitarbeiter_innen'!J:J,'Übersicht Mitarbeiter_innen'!$B:$B,'Übersicht Berichte'!$B$10,'Übersicht Mitarbeiter_innen'!$A:$A,'Übersicht Berichte'!$A12)</f>
        <v>0</v>
      </c>
      <c r="J12" s="108">
        <f ca="1">SUMIFS('Übersicht Mitarbeiter_innen'!K:K,'Übersicht Mitarbeiter_innen'!$B:$B,'Übersicht Berichte'!$B$10,'Übersicht Mitarbeiter_innen'!$A:$A,'Übersicht Berichte'!$A12)</f>
        <v>0</v>
      </c>
      <c r="K12" s="108">
        <f ca="1">SUMIFS('Übersicht Mitarbeiter_innen'!L:L,'Übersicht Mitarbeiter_innen'!$B:$B,'Übersicht Berichte'!$B$10,'Übersicht Mitarbeiter_innen'!$A:$A,'Übersicht Berichte'!$A12)</f>
        <v>0</v>
      </c>
      <c r="L12" s="108">
        <f ca="1">SUMIFS('Übersicht Mitarbeiter_innen'!M:M,'Übersicht Mitarbeiter_innen'!$B:$B,'Übersicht Berichte'!$B$10,'Übersicht Mitarbeiter_innen'!$A:$A,'Übersicht Berichte'!$A12)</f>
        <v>0</v>
      </c>
      <c r="M12" s="108">
        <f ca="1">SUMIFS('Übersicht Mitarbeiter_innen'!N:N,'Übersicht Mitarbeiter_innen'!$B:$B,'Übersicht Berichte'!$B$10,'Übersicht Mitarbeiter_innen'!$A:$A,'Übersicht Berichte'!$A12)</f>
        <v>0</v>
      </c>
      <c r="N12" s="108">
        <f ca="1">SUMIFS('Übersicht Mitarbeiter_innen'!O:O,'Übersicht Mitarbeiter_innen'!$B:$B,'Übersicht Berichte'!$B$10,'Übersicht Mitarbeiter_innen'!$A:$A,'Übersicht Berichte'!$A12)</f>
        <v>0</v>
      </c>
      <c r="O12" s="108">
        <f ca="1">SUMIFS('Übersicht Mitarbeiter_innen'!P:P,'Übersicht Mitarbeiter_innen'!$B:$B,'Übersicht Berichte'!$B$10,'Übersicht Mitarbeiter_innen'!$A:$A,'Übersicht Berichte'!$A12)</f>
        <v>0</v>
      </c>
      <c r="P12" s="108">
        <f ca="1">SUMIFS('Übersicht Mitarbeiter_innen'!Q:Q,'Übersicht Mitarbeiter_innen'!$B:$B,'Übersicht Berichte'!$B$10,'Übersicht Mitarbeiter_innen'!$A:$A,'Übersicht Berichte'!$A12)</f>
        <v>0</v>
      </c>
      <c r="Q12" s="108">
        <f ca="1">SUMIFS('Übersicht Mitarbeiter_innen'!R:R,'Übersicht Mitarbeiter_innen'!$B:$B,'Übersicht Berichte'!$B$10,'Übersicht Mitarbeiter_innen'!$A:$A,'Übersicht Berichte'!$A12)</f>
        <v>0</v>
      </c>
      <c r="R12" s="108">
        <f ca="1">SUMIFS('Übersicht Mitarbeiter_innen'!S:S,'Übersicht Mitarbeiter_innen'!$B:$B,'Übersicht Berichte'!$B$10,'Übersicht Mitarbeiter_innen'!$A:$A,'Übersicht Berichte'!$A12)</f>
        <v>0</v>
      </c>
      <c r="S12" s="72">
        <f t="shared" ca="1" si="2"/>
        <v>0</v>
      </c>
    </row>
    <row r="13" spans="1:19" ht="15.75">
      <c r="A13" s="104" t="s">
        <v>316</v>
      </c>
      <c r="B13" s="303"/>
      <c r="C13" s="75">
        <f ca="1">SUMIFS('Übersicht Mitarbeiter_innen'!D:D,'Übersicht Mitarbeiter_innen'!B:B,'Übersicht Berichte'!$B$10,'Übersicht Mitarbeiter_innen'!A:A,'Übersicht Berichte'!$A13)</f>
        <v>0</v>
      </c>
      <c r="D13" s="108">
        <f ca="1">SUMIFS('Übersicht Mitarbeiter_innen'!E:E,'Übersicht Mitarbeiter_innen'!$B:$B,'Übersicht Berichte'!$B$10,'Übersicht Mitarbeiter_innen'!$A:$A,'Übersicht Berichte'!$A13)</f>
        <v>0</v>
      </c>
      <c r="E13" s="108">
        <f ca="1">SUMIFS('Übersicht Mitarbeiter_innen'!F:F,'Übersicht Mitarbeiter_innen'!$B:$B,'Übersicht Berichte'!$B$10,'Übersicht Mitarbeiter_innen'!$A:$A,'Übersicht Berichte'!$A13)</f>
        <v>0</v>
      </c>
      <c r="F13" s="108">
        <f ca="1">SUMIFS('Übersicht Mitarbeiter_innen'!G:G,'Übersicht Mitarbeiter_innen'!$B:$B,'Übersicht Berichte'!$B$10,'Übersicht Mitarbeiter_innen'!$A:$A,'Übersicht Berichte'!$A13)</f>
        <v>0</v>
      </c>
      <c r="G13" s="108">
        <f ca="1">SUMIFS('Übersicht Mitarbeiter_innen'!H:H,'Übersicht Mitarbeiter_innen'!$B:$B,'Übersicht Berichte'!$B$10,'Übersicht Mitarbeiter_innen'!$A:$A,'Übersicht Berichte'!$A13)</f>
        <v>0</v>
      </c>
      <c r="H13" s="108">
        <f ca="1">SUMIFS('Übersicht Mitarbeiter_innen'!I:I,'Übersicht Mitarbeiter_innen'!$B:$B,'Übersicht Berichte'!$B$10,'Übersicht Mitarbeiter_innen'!$A:$A,'Übersicht Berichte'!$A13)</f>
        <v>0</v>
      </c>
      <c r="I13" s="108">
        <f ca="1">SUMIFS('Übersicht Mitarbeiter_innen'!J:J,'Übersicht Mitarbeiter_innen'!$B:$B,'Übersicht Berichte'!$B$10,'Übersicht Mitarbeiter_innen'!$A:$A,'Übersicht Berichte'!$A13)</f>
        <v>0</v>
      </c>
      <c r="J13" s="108">
        <f ca="1">SUMIFS('Übersicht Mitarbeiter_innen'!K:K,'Übersicht Mitarbeiter_innen'!$B:$B,'Übersicht Berichte'!$B$10,'Übersicht Mitarbeiter_innen'!$A:$A,'Übersicht Berichte'!$A13)</f>
        <v>0</v>
      </c>
      <c r="K13" s="108">
        <f ca="1">SUMIFS('Übersicht Mitarbeiter_innen'!L:L,'Übersicht Mitarbeiter_innen'!$B:$B,'Übersicht Berichte'!$B$10,'Übersicht Mitarbeiter_innen'!$A:$A,'Übersicht Berichte'!$A13)</f>
        <v>0</v>
      </c>
      <c r="L13" s="108">
        <f ca="1">SUMIFS('Übersicht Mitarbeiter_innen'!M:M,'Übersicht Mitarbeiter_innen'!$B:$B,'Übersicht Berichte'!$B$10,'Übersicht Mitarbeiter_innen'!$A:$A,'Übersicht Berichte'!$A13)</f>
        <v>0</v>
      </c>
      <c r="M13" s="108">
        <f ca="1">SUMIFS('Übersicht Mitarbeiter_innen'!N:N,'Übersicht Mitarbeiter_innen'!$B:$B,'Übersicht Berichte'!$B$10,'Übersicht Mitarbeiter_innen'!$A:$A,'Übersicht Berichte'!$A13)</f>
        <v>0</v>
      </c>
      <c r="N13" s="108">
        <f ca="1">SUMIFS('Übersicht Mitarbeiter_innen'!O:O,'Übersicht Mitarbeiter_innen'!$B:$B,'Übersicht Berichte'!$B$10,'Übersicht Mitarbeiter_innen'!$A:$A,'Übersicht Berichte'!$A13)</f>
        <v>0</v>
      </c>
      <c r="O13" s="108">
        <f ca="1">SUMIFS('Übersicht Mitarbeiter_innen'!P:P,'Übersicht Mitarbeiter_innen'!$B:$B,'Übersicht Berichte'!$B$10,'Übersicht Mitarbeiter_innen'!$A:$A,'Übersicht Berichte'!$A13)</f>
        <v>0</v>
      </c>
      <c r="P13" s="108">
        <f ca="1">SUMIFS('Übersicht Mitarbeiter_innen'!Q:Q,'Übersicht Mitarbeiter_innen'!$B:$B,'Übersicht Berichte'!$B$10,'Übersicht Mitarbeiter_innen'!$A:$A,'Übersicht Berichte'!$A13)</f>
        <v>0</v>
      </c>
      <c r="Q13" s="108">
        <f ca="1">SUMIFS('Übersicht Mitarbeiter_innen'!R:R,'Übersicht Mitarbeiter_innen'!$B:$B,'Übersicht Berichte'!$B$10,'Übersicht Mitarbeiter_innen'!$A:$A,'Übersicht Berichte'!$A13)</f>
        <v>0</v>
      </c>
      <c r="R13" s="108">
        <f ca="1">SUMIFS('Übersicht Mitarbeiter_innen'!S:S,'Übersicht Mitarbeiter_innen'!$B:$B,'Übersicht Berichte'!$B$10,'Übersicht Mitarbeiter_innen'!$A:$A,'Übersicht Berichte'!$A13)</f>
        <v>0</v>
      </c>
      <c r="S13" s="72">
        <f t="shared" ca="1" si="2"/>
        <v>0</v>
      </c>
    </row>
    <row r="14" spans="1:19" ht="15.75">
      <c r="A14" s="109" t="s">
        <v>317</v>
      </c>
      <c r="B14" s="303"/>
      <c r="C14" s="75">
        <f ca="1">SUMIFS('Übersicht Mitarbeiter_innen'!D:D,'Übersicht Mitarbeiter_innen'!B:B,'Übersicht Berichte'!$B$10,'Übersicht Mitarbeiter_innen'!A:A,'Übersicht Berichte'!$A14)</f>
        <v>0</v>
      </c>
      <c r="D14" s="108">
        <f ca="1">SUMIFS('Übersicht Mitarbeiter_innen'!E:E,'Übersicht Mitarbeiter_innen'!$B:$B,'Übersicht Berichte'!$B$10,'Übersicht Mitarbeiter_innen'!$A:$A,'Übersicht Berichte'!$A14)</f>
        <v>0</v>
      </c>
      <c r="E14" s="108">
        <f ca="1">SUMIFS('Übersicht Mitarbeiter_innen'!F:F,'Übersicht Mitarbeiter_innen'!$B:$B,'Übersicht Berichte'!$B$10,'Übersicht Mitarbeiter_innen'!$A:$A,'Übersicht Berichte'!$A14)</f>
        <v>0</v>
      </c>
      <c r="F14" s="108">
        <f ca="1">SUMIFS('Übersicht Mitarbeiter_innen'!G:G,'Übersicht Mitarbeiter_innen'!$B:$B,'Übersicht Berichte'!$B$10,'Übersicht Mitarbeiter_innen'!$A:$A,'Übersicht Berichte'!$A14)</f>
        <v>0</v>
      </c>
      <c r="G14" s="108">
        <f ca="1">SUMIFS('Übersicht Mitarbeiter_innen'!H:H,'Übersicht Mitarbeiter_innen'!$B:$B,'Übersicht Berichte'!$B$10,'Übersicht Mitarbeiter_innen'!$A:$A,'Übersicht Berichte'!$A14)</f>
        <v>0</v>
      </c>
      <c r="H14" s="108">
        <f ca="1">SUMIFS('Übersicht Mitarbeiter_innen'!I:I,'Übersicht Mitarbeiter_innen'!$B:$B,'Übersicht Berichte'!$B$10,'Übersicht Mitarbeiter_innen'!$A:$A,'Übersicht Berichte'!$A14)</f>
        <v>0</v>
      </c>
      <c r="I14" s="108">
        <f ca="1">SUMIFS('Übersicht Mitarbeiter_innen'!J:J,'Übersicht Mitarbeiter_innen'!$B:$B,'Übersicht Berichte'!$B$10,'Übersicht Mitarbeiter_innen'!$A:$A,'Übersicht Berichte'!$A14)</f>
        <v>0</v>
      </c>
      <c r="J14" s="108">
        <f ca="1">SUMIFS('Übersicht Mitarbeiter_innen'!K:K,'Übersicht Mitarbeiter_innen'!$B:$B,'Übersicht Berichte'!$B$10,'Übersicht Mitarbeiter_innen'!$A:$A,'Übersicht Berichte'!$A14)</f>
        <v>0</v>
      </c>
      <c r="K14" s="108">
        <f ca="1">SUMIFS('Übersicht Mitarbeiter_innen'!L:L,'Übersicht Mitarbeiter_innen'!$B:$B,'Übersicht Berichte'!$B$10,'Übersicht Mitarbeiter_innen'!$A:$A,'Übersicht Berichte'!$A14)</f>
        <v>0</v>
      </c>
      <c r="L14" s="108">
        <f ca="1">SUMIFS('Übersicht Mitarbeiter_innen'!M:M,'Übersicht Mitarbeiter_innen'!$B:$B,'Übersicht Berichte'!$B$10,'Übersicht Mitarbeiter_innen'!$A:$A,'Übersicht Berichte'!$A14)</f>
        <v>0</v>
      </c>
      <c r="M14" s="108">
        <f ca="1">SUMIFS('Übersicht Mitarbeiter_innen'!N:N,'Übersicht Mitarbeiter_innen'!$B:$B,'Übersicht Berichte'!$B$10,'Übersicht Mitarbeiter_innen'!$A:$A,'Übersicht Berichte'!$A14)</f>
        <v>0</v>
      </c>
      <c r="N14" s="108">
        <f ca="1">SUMIFS('Übersicht Mitarbeiter_innen'!O:O,'Übersicht Mitarbeiter_innen'!$B:$B,'Übersicht Berichte'!$B$10,'Übersicht Mitarbeiter_innen'!$A:$A,'Übersicht Berichte'!$A14)</f>
        <v>0</v>
      </c>
      <c r="O14" s="108">
        <f ca="1">SUMIFS('Übersicht Mitarbeiter_innen'!P:P,'Übersicht Mitarbeiter_innen'!$B:$B,'Übersicht Berichte'!$B$10,'Übersicht Mitarbeiter_innen'!$A:$A,'Übersicht Berichte'!$A14)</f>
        <v>0</v>
      </c>
      <c r="P14" s="108">
        <f ca="1">SUMIFS('Übersicht Mitarbeiter_innen'!Q:Q,'Übersicht Mitarbeiter_innen'!$B:$B,'Übersicht Berichte'!$B$10,'Übersicht Mitarbeiter_innen'!$A:$A,'Übersicht Berichte'!$A14)</f>
        <v>0</v>
      </c>
      <c r="Q14" s="108">
        <f ca="1">SUMIFS('Übersicht Mitarbeiter_innen'!R:R,'Übersicht Mitarbeiter_innen'!$B:$B,'Übersicht Berichte'!$B$10,'Übersicht Mitarbeiter_innen'!$A:$A,'Übersicht Berichte'!$A14)</f>
        <v>0</v>
      </c>
      <c r="R14" s="108">
        <f ca="1">SUMIFS('Übersicht Mitarbeiter_innen'!S:S,'Übersicht Mitarbeiter_innen'!$B:$B,'Übersicht Berichte'!$B$10,'Übersicht Mitarbeiter_innen'!$A:$A,'Übersicht Berichte'!$A14)</f>
        <v>0</v>
      </c>
      <c r="S14" s="72">
        <f t="shared" ca="1" si="2"/>
        <v>0</v>
      </c>
    </row>
    <row r="15" spans="1:19" s="83" customFormat="1" ht="15.75">
      <c r="A15" s="110" t="s">
        <v>318</v>
      </c>
      <c r="B15" s="304"/>
      <c r="C15" s="111">
        <f t="shared" ref="C15:R15" ca="1" si="3">SUM(C10:C14)</f>
        <v>0</v>
      </c>
      <c r="D15" s="112">
        <f t="shared" ca="1" si="3"/>
        <v>0</v>
      </c>
      <c r="E15" s="112">
        <f t="shared" ca="1" si="3"/>
        <v>0</v>
      </c>
      <c r="F15" s="112">
        <f t="shared" ca="1" si="3"/>
        <v>0</v>
      </c>
      <c r="G15" s="112">
        <f t="shared" ca="1" si="3"/>
        <v>0</v>
      </c>
      <c r="H15" s="112">
        <f t="shared" ca="1" si="3"/>
        <v>0</v>
      </c>
      <c r="I15" s="112">
        <f t="shared" ca="1" si="3"/>
        <v>0</v>
      </c>
      <c r="J15" s="112">
        <f t="shared" ca="1" si="3"/>
        <v>0</v>
      </c>
      <c r="K15" s="112">
        <f t="shared" ca="1" si="3"/>
        <v>0</v>
      </c>
      <c r="L15" s="112">
        <f t="shared" ca="1" si="3"/>
        <v>0</v>
      </c>
      <c r="M15" s="112">
        <f t="shared" ca="1" si="3"/>
        <v>0</v>
      </c>
      <c r="N15" s="112">
        <f t="shared" ca="1" si="3"/>
        <v>0</v>
      </c>
      <c r="O15" s="112">
        <f t="shared" ca="1" si="3"/>
        <v>0</v>
      </c>
      <c r="P15" s="112">
        <f t="shared" ca="1" si="3"/>
        <v>0</v>
      </c>
      <c r="Q15" s="112">
        <f t="shared" ca="1" si="3"/>
        <v>0</v>
      </c>
      <c r="R15" s="112">
        <f t="shared" ca="1" si="3"/>
        <v>0</v>
      </c>
      <c r="S15" s="113">
        <f t="shared" ca="1" si="2"/>
        <v>0</v>
      </c>
    </row>
    <row r="16" spans="1:19" ht="15.75">
      <c r="A16" s="104" t="s">
        <v>313</v>
      </c>
      <c r="B16" s="289" t="s">
        <v>87</v>
      </c>
      <c r="C16" s="114">
        <f ca="1">SUMIFS('Übersicht Mitarbeiter_innen'!D:D,'Übersicht Mitarbeiter_innen'!B:B,'Übersicht Berichte'!$B$16,'Übersicht Mitarbeiter_innen'!A:A,'Übersicht Berichte'!$A16)</f>
        <v>0</v>
      </c>
      <c r="D16" s="115">
        <f ca="1">SUMIFS('Übersicht Mitarbeiter_innen'!E:E,'Übersicht Mitarbeiter_innen'!$B:$B,'Übersicht Berichte'!$B$16,'Übersicht Mitarbeiter_innen'!$A:$A,'Übersicht Berichte'!$A16)</f>
        <v>0</v>
      </c>
      <c r="E16" s="115">
        <f ca="1">SUMIFS('Übersicht Mitarbeiter_innen'!F:F,'Übersicht Mitarbeiter_innen'!$B:$B,'Übersicht Berichte'!$B$16,'Übersicht Mitarbeiter_innen'!$A:$A,'Übersicht Berichte'!$A16)</f>
        <v>0</v>
      </c>
      <c r="F16" s="115">
        <f ca="1">SUMIFS('Übersicht Mitarbeiter_innen'!G:G,'Übersicht Mitarbeiter_innen'!$B:$B,'Übersicht Berichte'!$B$16,'Übersicht Mitarbeiter_innen'!$A:$A,'Übersicht Berichte'!$A16)</f>
        <v>0</v>
      </c>
      <c r="G16" s="115">
        <f ca="1">SUMIFS('Übersicht Mitarbeiter_innen'!H:H,'Übersicht Mitarbeiter_innen'!$B:$B,'Übersicht Berichte'!$B$16,'Übersicht Mitarbeiter_innen'!$A:$A,'Übersicht Berichte'!$A16)</f>
        <v>0</v>
      </c>
      <c r="H16" s="115">
        <f ca="1">SUMIFS('Übersicht Mitarbeiter_innen'!I:I,'Übersicht Mitarbeiter_innen'!$B:$B,'Übersicht Berichte'!$B$16,'Übersicht Mitarbeiter_innen'!$A:$A,'Übersicht Berichte'!$A16)</f>
        <v>0</v>
      </c>
      <c r="I16" s="115">
        <f ca="1">SUMIFS('Übersicht Mitarbeiter_innen'!J:J,'Übersicht Mitarbeiter_innen'!$B:$B,'Übersicht Berichte'!$B$16,'Übersicht Mitarbeiter_innen'!$A:$A,'Übersicht Berichte'!$A16)</f>
        <v>0</v>
      </c>
      <c r="J16" s="115">
        <f ca="1">SUMIFS('Übersicht Mitarbeiter_innen'!K:K,'Übersicht Mitarbeiter_innen'!$B:$B,'Übersicht Berichte'!$B$16,'Übersicht Mitarbeiter_innen'!$A:$A,'Übersicht Berichte'!$A16)</f>
        <v>0</v>
      </c>
      <c r="K16" s="115">
        <f ca="1">SUMIFS('Übersicht Mitarbeiter_innen'!L:L,'Übersicht Mitarbeiter_innen'!$B:$B,'Übersicht Berichte'!$B$16,'Übersicht Mitarbeiter_innen'!$A:$A,'Übersicht Berichte'!$A16)</f>
        <v>0</v>
      </c>
      <c r="L16" s="115">
        <f ca="1">SUMIFS('Übersicht Mitarbeiter_innen'!M:M,'Übersicht Mitarbeiter_innen'!$B:$B,'Übersicht Berichte'!$B$16,'Übersicht Mitarbeiter_innen'!$A:$A,'Übersicht Berichte'!$A16)</f>
        <v>0</v>
      </c>
      <c r="M16" s="115">
        <f ca="1">SUMIFS('Übersicht Mitarbeiter_innen'!N:N,'Übersicht Mitarbeiter_innen'!$B:$B,'Übersicht Berichte'!$B$16,'Übersicht Mitarbeiter_innen'!$A:$A,'Übersicht Berichte'!$A16)</f>
        <v>0</v>
      </c>
      <c r="N16" s="115">
        <f ca="1">SUMIFS('Übersicht Mitarbeiter_innen'!O:O,'Übersicht Mitarbeiter_innen'!$B:$B,'Übersicht Berichte'!$B$16,'Übersicht Mitarbeiter_innen'!$A:$A,'Übersicht Berichte'!$A16)</f>
        <v>0</v>
      </c>
      <c r="O16" s="115">
        <f ca="1">SUMIFS('Übersicht Mitarbeiter_innen'!P:P,'Übersicht Mitarbeiter_innen'!$B:$B,'Übersicht Berichte'!$B$16,'Übersicht Mitarbeiter_innen'!$A:$A,'Übersicht Berichte'!$A16)</f>
        <v>0</v>
      </c>
      <c r="P16" s="115">
        <f ca="1">SUMIFS('Übersicht Mitarbeiter_innen'!Q:Q,'Übersicht Mitarbeiter_innen'!$B:$B,'Übersicht Berichte'!$B$16,'Übersicht Mitarbeiter_innen'!$A:$A,'Übersicht Berichte'!$A16)</f>
        <v>0</v>
      </c>
      <c r="Q16" s="115">
        <f ca="1">SUMIFS('Übersicht Mitarbeiter_innen'!R:R,'Übersicht Mitarbeiter_innen'!$B:$B,'Übersicht Berichte'!$B$16,'Übersicht Mitarbeiter_innen'!$A:$A,'Übersicht Berichte'!$A16)</f>
        <v>0</v>
      </c>
      <c r="R16" s="115">
        <f ca="1">SUMIFS('Übersicht Mitarbeiter_innen'!S:S,'Übersicht Mitarbeiter_innen'!$B:$B,'Übersicht Berichte'!$B$16,'Übersicht Mitarbeiter_innen'!$A:$A,'Übersicht Berichte'!$A16)</f>
        <v>0</v>
      </c>
      <c r="S16" s="116">
        <f t="shared" ca="1" si="2"/>
        <v>0</v>
      </c>
    </row>
    <row r="17" spans="1:19" ht="15.75">
      <c r="A17" s="107" t="s">
        <v>314</v>
      </c>
      <c r="B17" s="290"/>
      <c r="C17" s="75">
        <f ca="1">SUMIFS('Übersicht Mitarbeiter_innen'!D:D,'Übersicht Mitarbeiter_innen'!B:B,'Übersicht Berichte'!$B$16,'Übersicht Mitarbeiter_innen'!A:A,'Übersicht Berichte'!$A17)</f>
        <v>0</v>
      </c>
      <c r="D17" s="108">
        <f ca="1">SUMIFS('Übersicht Mitarbeiter_innen'!E:E,'Übersicht Mitarbeiter_innen'!$B:$B,'Übersicht Berichte'!$B$16,'Übersicht Mitarbeiter_innen'!$A:$A,'Übersicht Berichte'!$A17)</f>
        <v>0</v>
      </c>
      <c r="E17" s="108">
        <f ca="1">SUMIFS('Übersicht Mitarbeiter_innen'!F:F,'Übersicht Mitarbeiter_innen'!$B:$B,'Übersicht Berichte'!$B$16,'Übersicht Mitarbeiter_innen'!$A:$A,'Übersicht Berichte'!$A17)</f>
        <v>0</v>
      </c>
      <c r="F17" s="108">
        <f ca="1">SUMIFS('Übersicht Mitarbeiter_innen'!G:G,'Übersicht Mitarbeiter_innen'!$B:$B,'Übersicht Berichte'!$B$16,'Übersicht Mitarbeiter_innen'!$A:$A,'Übersicht Berichte'!$A17)</f>
        <v>0</v>
      </c>
      <c r="G17" s="108">
        <f ca="1">SUMIFS('Übersicht Mitarbeiter_innen'!H:H,'Übersicht Mitarbeiter_innen'!$B:$B,'Übersicht Berichte'!$B$16,'Übersicht Mitarbeiter_innen'!$A:$A,'Übersicht Berichte'!$A17)</f>
        <v>0</v>
      </c>
      <c r="H17" s="108">
        <f ca="1">SUMIFS('Übersicht Mitarbeiter_innen'!I:I,'Übersicht Mitarbeiter_innen'!$B:$B,'Übersicht Berichte'!$B$16,'Übersicht Mitarbeiter_innen'!$A:$A,'Übersicht Berichte'!$A17)</f>
        <v>0</v>
      </c>
      <c r="I17" s="108">
        <f ca="1">SUMIFS('Übersicht Mitarbeiter_innen'!J:J,'Übersicht Mitarbeiter_innen'!$B:$B,'Übersicht Berichte'!$B$16,'Übersicht Mitarbeiter_innen'!$A:$A,'Übersicht Berichte'!$A17)</f>
        <v>0</v>
      </c>
      <c r="J17" s="108">
        <f ca="1">SUMIFS('Übersicht Mitarbeiter_innen'!K:K,'Übersicht Mitarbeiter_innen'!$B:$B,'Übersicht Berichte'!$B$16,'Übersicht Mitarbeiter_innen'!$A:$A,'Übersicht Berichte'!$A17)</f>
        <v>0</v>
      </c>
      <c r="K17" s="108">
        <f ca="1">SUMIFS('Übersicht Mitarbeiter_innen'!L:L,'Übersicht Mitarbeiter_innen'!$B:$B,'Übersicht Berichte'!$B$16,'Übersicht Mitarbeiter_innen'!$A:$A,'Übersicht Berichte'!$A17)</f>
        <v>0</v>
      </c>
      <c r="L17" s="108">
        <f ca="1">SUMIFS('Übersicht Mitarbeiter_innen'!M:M,'Übersicht Mitarbeiter_innen'!$B:$B,'Übersicht Berichte'!$B$16,'Übersicht Mitarbeiter_innen'!$A:$A,'Übersicht Berichte'!$A17)</f>
        <v>0</v>
      </c>
      <c r="M17" s="108">
        <f ca="1">SUMIFS('Übersicht Mitarbeiter_innen'!N:N,'Übersicht Mitarbeiter_innen'!$B:$B,'Übersicht Berichte'!$B$16,'Übersicht Mitarbeiter_innen'!$A:$A,'Übersicht Berichte'!$A17)</f>
        <v>0</v>
      </c>
      <c r="N17" s="108">
        <f ca="1">SUMIFS('Übersicht Mitarbeiter_innen'!O:O,'Übersicht Mitarbeiter_innen'!$B:$B,'Übersicht Berichte'!$B$16,'Übersicht Mitarbeiter_innen'!$A:$A,'Übersicht Berichte'!$A17)</f>
        <v>0</v>
      </c>
      <c r="O17" s="108">
        <f ca="1">SUMIFS('Übersicht Mitarbeiter_innen'!P:P,'Übersicht Mitarbeiter_innen'!$B:$B,'Übersicht Berichte'!$B$16,'Übersicht Mitarbeiter_innen'!$A:$A,'Übersicht Berichte'!$A17)</f>
        <v>0</v>
      </c>
      <c r="P17" s="108">
        <f ca="1">SUMIFS('Übersicht Mitarbeiter_innen'!Q:Q,'Übersicht Mitarbeiter_innen'!$B:$B,'Übersicht Berichte'!$B$16,'Übersicht Mitarbeiter_innen'!$A:$A,'Übersicht Berichte'!$A17)</f>
        <v>0</v>
      </c>
      <c r="Q17" s="108">
        <f ca="1">SUMIFS('Übersicht Mitarbeiter_innen'!R:R,'Übersicht Mitarbeiter_innen'!$B:$B,'Übersicht Berichte'!$B$16,'Übersicht Mitarbeiter_innen'!$A:$A,'Übersicht Berichte'!$A17)</f>
        <v>0</v>
      </c>
      <c r="R17" s="108">
        <f ca="1">SUMIFS('Übersicht Mitarbeiter_innen'!S:S,'Übersicht Mitarbeiter_innen'!$B:$B,'Übersicht Berichte'!$B$16,'Übersicht Mitarbeiter_innen'!$A:$A,'Übersicht Berichte'!$A17)</f>
        <v>0</v>
      </c>
      <c r="S17" s="72">
        <f t="shared" ca="1" si="2"/>
        <v>0</v>
      </c>
    </row>
    <row r="18" spans="1:19" ht="15.75">
      <c r="A18" s="104" t="s">
        <v>315</v>
      </c>
      <c r="B18" s="290"/>
      <c r="C18" s="75">
        <f ca="1">SUMIFS('Übersicht Mitarbeiter_innen'!D:D,'Übersicht Mitarbeiter_innen'!B:B,'Übersicht Berichte'!$B$16,'Übersicht Mitarbeiter_innen'!A:A,'Übersicht Berichte'!$A18)</f>
        <v>0</v>
      </c>
      <c r="D18" s="108">
        <f ca="1">SUMIFS('Übersicht Mitarbeiter_innen'!E:E,'Übersicht Mitarbeiter_innen'!$B:$B,'Übersicht Berichte'!$B$16,'Übersicht Mitarbeiter_innen'!$A:$A,'Übersicht Berichte'!$A18)</f>
        <v>0</v>
      </c>
      <c r="E18" s="108">
        <f ca="1">SUMIFS('Übersicht Mitarbeiter_innen'!F:F,'Übersicht Mitarbeiter_innen'!$B:$B,'Übersicht Berichte'!$B$16,'Übersicht Mitarbeiter_innen'!$A:$A,'Übersicht Berichte'!$A18)</f>
        <v>0</v>
      </c>
      <c r="F18" s="108">
        <f ca="1">SUMIFS('Übersicht Mitarbeiter_innen'!G:G,'Übersicht Mitarbeiter_innen'!$B:$B,'Übersicht Berichte'!$B$16,'Übersicht Mitarbeiter_innen'!$A:$A,'Übersicht Berichte'!$A18)</f>
        <v>0</v>
      </c>
      <c r="G18" s="108">
        <f ca="1">SUMIFS('Übersicht Mitarbeiter_innen'!H:H,'Übersicht Mitarbeiter_innen'!$B:$B,'Übersicht Berichte'!$B$16,'Übersicht Mitarbeiter_innen'!$A:$A,'Übersicht Berichte'!$A18)</f>
        <v>0</v>
      </c>
      <c r="H18" s="108">
        <f ca="1">SUMIFS('Übersicht Mitarbeiter_innen'!I:I,'Übersicht Mitarbeiter_innen'!$B:$B,'Übersicht Berichte'!$B$16,'Übersicht Mitarbeiter_innen'!$A:$A,'Übersicht Berichte'!$A18)</f>
        <v>0</v>
      </c>
      <c r="I18" s="108">
        <f ca="1">SUMIFS('Übersicht Mitarbeiter_innen'!J:J,'Übersicht Mitarbeiter_innen'!$B:$B,'Übersicht Berichte'!$B$16,'Übersicht Mitarbeiter_innen'!$A:$A,'Übersicht Berichte'!$A18)</f>
        <v>0</v>
      </c>
      <c r="J18" s="108">
        <f ca="1">SUMIFS('Übersicht Mitarbeiter_innen'!K:K,'Übersicht Mitarbeiter_innen'!$B:$B,'Übersicht Berichte'!$B$16,'Übersicht Mitarbeiter_innen'!$A:$A,'Übersicht Berichte'!$A18)</f>
        <v>0</v>
      </c>
      <c r="K18" s="108">
        <f ca="1">SUMIFS('Übersicht Mitarbeiter_innen'!L:L,'Übersicht Mitarbeiter_innen'!$B:$B,'Übersicht Berichte'!$B$16,'Übersicht Mitarbeiter_innen'!$A:$A,'Übersicht Berichte'!$A18)</f>
        <v>0</v>
      </c>
      <c r="L18" s="108">
        <f ca="1">SUMIFS('Übersicht Mitarbeiter_innen'!M:M,'Übersicht Mitarbeiter_innen'!$B:$B,'Übersicht Berichte'!$B$16,'Übersicht Mitarbeiter_innen'!$A:$A,'Übersicht Berichte'!$A18)</f>
        <v>0</v>
      </c>
      <c r="M18" s="108">
        <f ca="1">SUMIFS('Übersicht Mitarbeiter_innen'!N:N,'Übersicht Mitarbeiter_innen'!$B:$B,'Übersicht Berichte'!$B$16,'Übersicht Mitarbeiter_innen'!$A:$A,'Übersicht Berichte'!$A18)</f>
        <v>0</v>
      </c>
      <c r="N18" s="108">
        <f ca="1">SUMIFS('Übersicht Mitarbeiter_innen'!O:O,'Übersicht Mitarbeiter_innen'!$B:$B,'Übersicht Berichte'!$B$16,'Übersicht Mitarbeiter_innen'!$A:$A,'Übersicht Berichte'!$A18)</f>
        <v>0</v>
      </c>
      <c r="O18" s="108">
        <f ca="1">SUMIFS('Übersicht Mitarbeiter_innen'!P:P,'Übersicht Mitarbeiter_innen'!$B:$B,'Übersicht Berichte'!$B$16,'Übersicht Mitarbeiter_innen'!$A:$A,'Übersicht Berichte'!$A18)</f>
        <v>0</v>
      </c>
      <c r="P18" s="108">
        <f ca="1">SUMIFS('Übersicht Mitarbeiter_innen'!Q:Q,'Übersicht Mitarbeiter_innen'!$B:$B,'Übersicht Berichte'!$B$16,'Übersicht Mitarbeiter_innen'!$A:$A,'Übersicht Berichte'!$A18)</f>
        <v>0</v>
      </c>
      <c r="Q18" s="108">
        <f ca="1">SUMIFS('Übersicht Mitarbeiter_innen'!R:R,'Übersicht Mitarbeiter_innen'!$B:$B,'Übersicht Berichte'!$B$16,'Übersicht Mitarbeiter_innen'!$A:$A,'Übersicht Berichte'!$A18)</f>
        <v>0</v>
      </c>
      <c r="R18" s="108">
        <f ca="1">SUMIFS('Übersicht Mitarbeiter_innen'!S:S,'Übersicht Mitarbeiter_innen'!$B:$B,'Übersicht Berichte'!$B$16,'Übersicht Mitarbeiter_innen'!$A:$A,'Übersicht Berichte'!$A18)</f>
        <v>0</v>
      </c>
      <c r="S18" s="72">
        <f t="shared" ca="1" si="2"/>
        <v>0</v>
      </c>
    </row>
    <row r="19" spans="1:19" ht="15.75">
      <c r="A19" s="104" t="s">
        <v>316</v>
      </c>
      <c r="B19" s="290"/>
      <c r="C19" s="75">
        <f ca="1">SUMIFS('Übersicht Mitarbeiter_innen'!D:D,'Übersicht Mitarbeiter_innen'!B:B,'Übersicht Berichte'!$B$16,'Übersicht Mitarbeiter_innen'!A:A,'Übersicht Berichte'!$A19)</f>
        <v>0</v>
      </c>
      <c r="D19" s="108">
        <f ca="1">SUMIFS('Übersicht Mitarbeiter_innen'!E:E,'Übersicht Mitarbeiter_innen'!$B:$B,'Übersicht Berichte'!$B$16,'Übersicht Mitarbeiter_innen'!$A:$A,'Übersicht Berichte'!$A19)</f>
        <v>0</v>
      </c>
      <c r="E19" s="108">
        <f ca="1">SUMIFS('Übersicht Mitarbeiter_innen'!F:F,'Übersicht Mitarbeiter_innen'!$B:$B,'Übersicht Berichte'!$B$16,'Übersicht Mitarbeiter_innen'!$A:$A,'Übersicht Berichte'!$A19)</f>
        <v>0</v>
      </c>
      <c r="F19" s="108">
        <f ca="1">SUMIFS('Übersicht Mitarbeiter_innen'!G:G,'Übersicht Mitarbeiter_innen'!$B:$B,'Übersicht Berichte'!$B$16,'Übersicht Mitarbeiter_innen'!$A:$A,'Übersicht Berichte'!$A19)</f>
        <v>0</v>
      </c>
      <c r="G19" s="108">
        <f ca="1">SUMIFS('Übersicht Mitarbeiter_innen'!H:H,'Übersicht Mitarbeiter_innen'!$B:$B,'Übersicht Berichte'!$B$16,'Übersicht Mitarbeiter_innen'!$A:$A,'Übersicht Berichte'!$A19)</f>
        <v>0</v>
      </c>
      <c r="H19" s="108">
        <f ca="1">SUMIFS('Übersicht Mitarbeiter_innen'!I:I,'Übersicht Mitarbeiter_innen'!$B:$B,'Übersicht Berichte'!$B$16,'Übersicht Mitarbeiter_innen'!$A:$A,'Übersicht Berichte'!$A19)</f>
        <v>0</v>
      </c>
      <c r="I19" s="108">
        <f ca="1">SUMIFS('Übersicht Mitarbeiter_innen'!J:J,'Übersicht Mitarbeiter_innen'!$B:$B,'Übersicht Berichte'!$B$16,'Übersicht Mitarbeiter_innen'!$A:$A,'Übersicht Berichte'!$A19)</f>
        <v>0</v>
      </c>
      <c r="J19" s="108">
        <f ca="1">SUMIFS('Übersicht Mitarbeiter_innen'!K:K,'Übersicht Mitarbeiter_innen'!$B:$B,'Übersicht Berichte'!$B$16,'Übersicht Mitarbeiter_innen'!$A:$A,'Übersicht Berichte'!$A19)</f>
        <v>0</v>
      </c>
      <c r="K19" s="108">
        <f ca="1">SUMIFS('Übersicht Mitarbeiter_innen'!L:L,'Übersicht Mitarbeiter_innen'!$B:$B,'Übersicht Berichte'!$B$16,'Übersicht Mitarbeiter_innen'!$A:$A,'Übersicht Berichte'!$A19)</f>
        <v>0</v>
      </c>
      <c r="L19" s="108">
        <f ca="1">SUMIFS('Übersicht Mitarbeiter_innen'!M:M,'Übersicht Mitarbeiter_innen'!$B:$B,'Übersicht Berichte'!$B$16,'Übersicht Mitarbeiter_innen'!$A:$A,'Übersicht Berichte'!$A19)</f>
        <v>0</v>
      </c>
      <c r="M19" s="108">
        <f ca="1">SUMIFS('Übersicht Mitarbeiter_innen'!N:N,'Übersicht Mitarbeiter_innen'!$B:$B,'Übersicht Berichte'!$B$16,'Übersicht Mitarbeiter_innen'!$A:$A,'Übersicht Berichte'!$A19)</f>
        <v>0</v>
      </c>
      <c r="N19" s="108">
        <f ca="1">SUMIFS('Übersicht Mitarbeiter_innen'!O:O,'Übersicht Mitarbeiter_innen'!$B:$B,'Übersicht Berichte'!$B$16,'Übersicht Mitarbeiter_innen'!$A:$A,'Übersicht Berichte'!$A19)</f>
        <v>0</v>
      </c>
      <c r="O19" s="108">
        <f ca="1">SUMIFS('Übersicht Mitarbeiter_innen'!P:P,'Übersicht Mitarbeiter_innen'!$B:$B,'Übersicht Berichte'!$B$16,'Übersicht Mitarbeiter_innen'!$A:$A,'Übersicht Berichte'!$A19)</f>
        <v>0</v>
      </c>
      <c r="P19" s="108">
        <f ca="1">SUMIFS('Übersicht Mitarbeiter_innen'!Q:Q,'Übersicht Mitarbeiter_innen'!$B:$B,'Übersicht Berichte'!$B$16,'Übersicht Mitarbeiter_innen'!$A:$A,'Übersicht Berichte'!$A19)</f>
        <v>0</v>
      </c>
      <c r="Q19" s="108">
        <f ca="1">SUMIFS('Übersicht Mitarbeiter_innen'!R:R,'Übersicht Mitarbeiter_innen'!$B:$B,'Übersicht Berichte'!$B$16,'Übersicht Mitarbeiter_innen'!$A:$A,'Übersicht Berichte'!$A19)</f>
        <v>0</v>
      </c>
      <c r="R19" s="108">
        <f ca="1">SUMIFS('Übersicht Mitarbeiter_innen'!S:S,'Übersicht Mitarbeiter_innen'!$B:$B,'Übersicht Berichte'!$B$16,'Übersicht Mitarbeiter_innen'!$A:$A,'Übersicht Berichte'!$A19)</f>
        <v>0</v>
      </c>
      <c r="S19" s="72">
        <f t="shared" ca="1" si="2"/>
        <v>0</v>
      </c>
    </row>
    <row r="20" spans="1:19" ht="15.75">
      <c r="A20" s="109" t="s">
        <v>317</v>
      </c>
      <c r="B20" s="290"/>
      <c r="C20" s="75">
        <f ca="1">SUMIFS('Übersicht Mitarbeiter_innen'!D:D,'Übersicht Mitarbeiter_innen'!B:B,'Übersicht Berichte'!$B$16,'Übersicht Mitarbeiter_innen'!A:A,'Übersicht Berichte'!$A20)</f>
        <v>0</v>
      </c>
      <c r="D20" s="108">
        <f ca="1">SUMIFS('Übersicht Mitarbeiter_innen'!E:E,'Übersicht Mitarbeiter_innen'!$B:$B,'Übersicht Berichte'!$B$16,'Übersicht Mitarbeiter_innen'!$A:$A,'Übersicht Berichte'!$A20)</f>
        <v>0</v>
      </c>
      <c r="E20" s="108">
        <f ca="1">SUMIFS('Übersicht Mitarbeiter_innen'!F:F,'Übersicht Mitarbeiter_innen'!$B:$B,'Übersicht Berichte'!$B$16,'Übersicht Mitarbeiter_innen'!$A:$A,'Übersicht Berichte'!$A20)</f>
        <v>0</v>
      </c>
      <c r="F20" s="108">
        <f ca="1">SUMIFS('Übersicht Mitarbeiter_innen'!G:G,'Übersicht Mitarbeiter_innen'!$B:$B,'Übersicht Berichte'!$B$16,'Übersicht Mitarbeiter_innen'!$A:$A,'Übersicht Berichte'!$A20)</f>
        <v>0</v>
      </c>
      <c r="G20" s="108">
        <f ca="1">SUMIFS('Übersicht Mitarbeiter_innen'!H:H,'Übersicht Mitarbeiter_innen'!$B:$B,'Übersicht Berichte'!$B$16,'Übersicht Mitarbeiter_innen'!$A:$A,'Übersicht Berichte'!$A20)</f>
        <v>0</v>
      </c>
      <c r="H20" s="108">
        <f ca="1">SUMIFS('Übersicht Mitarbeiter_innen'!I:I,'Übersicht Mitarbeiter_innen'!$B:$B,'Übersicht Berichte'!$B$16,'Übersicht Mitarbeiter_innen'!$A:$A,'Übersicht Berichte'!$A20)</f>
        <v>0</v>
      </c>
      <c r="I20" s="108">
        <f ca="1">SUMIFS('Übersicht Mitarbeiter_innen'!J:J,'Übersicht Mitarbeiter_innen'!$B:$B,'Übersicht Berichte'!$B$16,'Übersicht Mitarbeiter_innen'!$A:$A,'Übersicht Berichte'!$A20)</f>
        <v>0</v>
      </c>
      <c r="J20" s="108">
        <f ca="1">SUMIFS('Übersicht Mitarbeiter_innen'!K:K,'Übersicht Mitarbeiter_innen'!$B:$B,'Übersicht Berichte'!$B$16,'Übersicht Mitarbeiter_innen'!$A:$A,'Übersicht Berichte'!$A20)</f>
        <v>0</v>
      </c>
      <c r="K20" s="108">
        <f ca="1">SUMIFS('Übersicht Mitarbeiter_innen'!L:L,'Übersicht Mitarbeiter_innen'!$B:$B,'Übersicht Berichte'!$B$16,'Übersicht Mitarbeiter_innen'!$A:$A,'Übersicht Berichte'!$A20)</f>
        <v>0</v>
      </c>
      <c r="L20" s="108">
        <f ca="1">SUMIFS('Übersicht Mitarbeiter_innen'!M:M,'Übersicht Mitarbeiter_innen'!$B:$B,'Übersicht Berichte'!$B$16,'Übersicht Mitarbeiter_innen'!$A:$A,'Übersicht Berichte'!$A20)</f>
        <v>0</v>
      </c>
      <c r="M20" s="108">
        <f ca="1">SUMIFS('Übersicht Mitarbeiter_innen'!N:N,'Übersicht Mitarbeiter_innen'!$B:$B,'Übersicht Berichte'!$B$16,'Übersicht Mitarbeiter_innen'!$A:$A,'Übersicht Berichte'!$A20)</f>
        <v>0</v>
      </c>
      <c r="N20" s="108">
        <f ca="1">SUMIFS('Übersicht Mitarbeiter_innen'!O:O,'Übersicht Mitarbeiter_innen'!$B:$B,'Übersicht Berichte'!$B$16,'Übersicht Mitarbeiter_innen'!$A:$A,'Übersicht Berichte'!$A20)</f>
        <v>0</v>
      </c>
      <c r="O20" s="108">
        <f ca="1">SUMIFS('Übersicht Mitarbeiter_innen'!P:P,'Übersicht Mitarbeiter_innen'!$B:$B,'Übersicht Berichte'!$B$16,'Übersicht Mitarbeiter_innen'!$A:$A,'Übersicht Berichte'!$A20)</f>
        <v>0</v>
      </c>
      <c r="P20" s="108">
        <f ca="1">SUMIFS('Übersicht Mitarbeiter_innen'!Q:Q,'Übersicht Mitarbeiter_innen'!$B:$B,'Übersicht Berichte'!$B$16,'Übersicht Mitarbeiter_innen'!$A:$A,'Übersicht Berichte'!$A20)</f>
        <v>0</v>
      </c>
      <c r="Q20" s="108">
        <f ca="1">SUMIFS('Übersicht Mitarbeiter_innen'!R:R,'Übersicht Mitarbeiter_innen'!$B:$B,'Übersicht Berichte'!$B$16,'Übersicht Mitarbeiter_innen'!$A:$A,'Übersicht Berichte'!$A20)</f>
        <v>0</v>
      </c>
      <c r="R20" s="108">
        <f ca="1">SUMIFS('Übersicht Mitarbeiter_innen'!S:S,'Übersicht Mitarbeiter_innen'!$B:$B,'Übersicht Berichte'!$B$16,'Übersicht Mitarbeiter_innen'!$A:$A,'Übersicht Berichte'!$A20)</f>
        <v>0</v>
      </c>
      <c r="S20" s="72">
        <f t="shared" ca="1" si="2"/>
        <v>0</v>
      </c>
    </row>
    <row r="21" spans="1:19" s="83" customFormat="1" ht="15.75">
      <c r="A21" s="110" t="s">
        <v>318</v>
      </c>
      <c r="B21" s="291"/>
      <c r="C21" s="111">
        <f t="shared" ref="C21:R21" ca="1" si="4">SUM(C16:C20)</f>
        <v>0</v>
      </c>
      <c r="D21" s="112">
        <f t="shared" ca="1" si="4"/>
        <v>0</v>
      </c>
      <c r="E21" s="112">
        <f t="shared" ca="1" si="4"/>
        <v>0</v>
      </c>
      <c r="F21" s="112">
        <f t="shared" ca="1" si="4"/>
        <v>0</v>
      </c>
      <c r="G21" s="112">
        <f t="shared" ca="1" si="4"/>
        <v>0</v>
      </c>
      <c r="H21" s="112">
        <f t="shared" ca="1" si="4"/>
        <v>0</v>
      </c>
      <c r="I21" s="112">
        <f t="shared" ca="1" si="4"/>
        <v>0</v>
      </c>
      <c r="J21" s="112">
        <f t="shared" ca="1" si="4"/>
        <v>0</v>
      </c>
      <c r="K21" s="112">
        <f t="shared" ca="1" si="4"/>
        <v>0</v>
      </c>
      <c r="L21" s="112">
        <f t="shared" ca="1" si="4"/>
        <v>0</v>
      </c>
      <c r="M21" s="112">
        <f t="shared" ca="1" si="4"/>
        <v>0</v>
      </c>
      <c r="N21" s="112">
        <f t="shared" ca="1" si="4"/>
        <v>0</v>
      </c>
      <c r="O21" s="112">
        <f t="shared" ca="1" si="4"/>
        <v>0</v>
      </c>
      <c r="P21" s="112">
        <f t="shared" ca="1" si="4"/>
        <v>0</v>
      </c>
      <c r="Q21" s="112">
        <f t="shared" ca="1" si="4"/>
        <v>0</v>
      </c>
      <c r="R21" s="112">
        <f t="shared" ca="1" si="4"/>
        <v>0</v>
      </c>
      <c r="S21" s="113">
        <f t="shared" ca="1" si="2"/>
        <v>0</v>
      </c>
    </row>
    <row r="22" spans="1:19" ht="15.75">
      <c r="A22" s="104" t="s">
        <v>313</v>
      </c>
      <c r="B22" s="289" t="s">
        <v>192</v>
      </c>
      <c r="C22" s="114">
        <f ca="1">SUMIFS('Übersicht Mitarbeiter_innen'!D:D,'Übersicht Mitarbeiter_innen'!B:B,'Übersicht Berichte'!$B$22,'Übersicht Mitarbeiter_innen'!A:A,'Übersicht Berichte'!$A22)</f>
        <v>0</v>
      </c>
      <c r="D22" s="115">
        <f ca="1">SUMIFS('Übersicht Mitarbeiter_innen'!E:E,'Übersicht Mitarbeiter_innen'!$B:$B,'Übersicht Berichte'!$B$22,'Übersicht Mitarbeiter_innen'!$A:$A,'Übersicht Berichte'!$A22)</f>
        <v>0</v>
      </c>
      <c r="E22" s="115">
        <f ca="1">SUMIFS('Übersicht Mitarbeiter_innen'!F:F,'Übersicht Mitarbeiter_innen'!$B:$B,'Übersicht Berichte'!$B$22,'Übersicht Mitarbeiter_innen'!$A:$A,'Übersicht Berichte'!$A22)</f>
        <v>0</v>
      </c>
      <c r="F22" s="115">
        <f ca="1">SUMIFS('Übersicht Mitarbeiter_innen'!G:G,'Übersicht Mitarbeiter_innen'!$B:$B,'Übersicht Berichte'!$B$22,'Übersicht Mitarbeiter_innen'!$A:$A,'Übersicht Berichte'!$A22)</f>
        <v>0</v>
      </c>
      <c r="G22" s="115">
        <f ca="1">SUMIFS('Übersicht Mitarbeiter_innen'!H:H,'Übersicht Mitarbeiter_innen'!$B:$B,'Übersicht Berichte'!$B$22,'Übersicht Mitarbeiter_innen'!$A:$A,'Übersicht Berichte'!$A22)</f>
        <v>0</v>
      </c>
      <c r="H22" s="115">
        <f ca="1">SUMIFS('Übersicht Mitarbeiter_innen'!I:I,'Übersicht Mitarbeiter_innen'!$B:$B,'Übersicht Berichte'!$B$22,'Übersicht Mitarbeiter_innen'!$A:$A,'Übersicht Berichte'!$A22)</f>
        <v>0</v>
      </c>
      <c r="I22" s="115">
        <f ca="1">SUMIFS('Übersicht Mitarbeiter_innen'!J:J,'Übersicht Mitarbeiter_innen'!$B:$B,'Übersicht Berichte'!$B$22,'Übersicht Mitarbeiter_innen'!$A:$A,'Übersicht Berichte'!$A22)</f>
        <v>0</v>
      </c>
      <c r="J22" s="115">
        <f ca="1">SUMIFS('Übersicht Mitarbeiter_innen'!K:K,'Übersicht Mitarbeiter_innen'!$B:$B,'Übersicht Berichte'!$B$22,'Übersicht Mitarbeiter_innen'!$A:$A,'Übersicht Berichte'!$A22)</f>
        <v>0</v>
      </c>
      <c r="K22" s="115">
        <f ca="1">SUMIFS('Übersicht Mitarbeiter_innen'!L:L,'Übersicht Mitarbeiter_innen'!$B:$B,'Übersicht Berichte'!$B$22,'Übersicht Mitarbeiter_innen'!$A:$A,'Übersicht Berichte'!$A22)</f>
        <v>0</v>
      </c>
      <c r="L22" s="115">
        <f ca="1">SUMIFS('Übersicht Mitarbeiter_innen'!M:M,'Übersicht Mitarbeiter_innen'!$B:$B,'Übersicht Berichte'!$B$22,'Übersicht Mitarbeiter_innen'!$A:$A,'Übersicht Berichte'!$A22)</f>
        <v>0</v>
      </c>
      <c r="M22" s="115">
        <f ca="1">SUMIFS('Übersicht Mitarbeiter_innen'!N:N,'Übersicht Mitarbeiter_innen'!$B:$B,'Übersicht Berichte'!$B$22,'Übersicht Mitarbeiter_innen'!$A:$A,'Übersicht Berichte'!$A22)</f>
        <v>0</v>
      </c>
      <c r="N22" s="115">
        <f ca="1">SUMIFS('Übersicht Mitarbeiter_innen'!O:O,'Übersicht Mitarbeiter_innen'!$B:$B,'Übersicht Berichte'!$B$22,'Übersicht Mitarbeiter_innen'!$A:$A,'Übersicht Berichte'!$A22)</f>
        <v>0</v>
      </c>
      <c r="O22" s="115">
        <f ca="1">SUMIFS('Übersicht Mitarbeiter_innen'!P:P,'Übersicht Mitarbeiter_innen'!$B:$B,'Übersicht Berichte'!$B$22,'Übersicht Mitarbeiter_innen'!$A:$A,'Übersicht Berichte'!$A22)</f>
        <v>0</v>
      </c>
      <c r="P22" s="115">
        <f ca="1">SUMIFS('Übersicht Mitarbeiter_innen'!Q:Q,'Übersicht Mitarbeiter_innen'!$B:$B,'Übersicht Berichte'!$B$22,'Übersicht Mitarbeiter_innen'!$A:$A,'Übersicht Berichte'!$A22)</f>
        <v>0</v>
      </c>
      <c r="Q22" s="115">
        <f ca="1">SUMIFS('Übersicht Mitarbeiter_innen'!R:R,'Übersicht Mitarbeiter_innen'!$B:$B,'Übersicht Berichte'!$B$22,'Übersicht Mitarbeiter_innen'!$A:$A,'Übersicht Berichte'!$A22)</f>
        <v>0</v>
      </c>
      <c r="R22" s="115">
        <f ca="1">SUMIFS('Übersicht Mitarbeiter_innen'!S:S,'Übersicht Mitarbeiter_innen'!$B:$B,'Übersicht Berichte'!$B$22,'Übersicht Mitarbeiter_innen'!$A:$A,'Übersicht Berichte'!$A22)</f>
        <v>0</v>
      </c>
      <c r="S22" s="116">
        <f t="shared" ca="1" si="2"/>
        <v>0</v>
      </c>
    </row>
    <row r="23" spans="1:19" ht="15.75">
      <c r="A23" s="107" t="s">
        <v>314</v>
      </c>
      <c r="B23" s="290"/>
      <c r="C23" s="75">
        <f ca="1">SUMIFS('Übersicht Mitarbeiter_innen'!D:D,'Übersicht Mitarbeiter_innen'!B:B,'Übersicht Berichte'!$B$22,'Übersicht Mitarbeiter_innen'!A:A,'Übersicht Berichte'!$A23)</f>
        <v>0</v>
      </c>
      <c r="D23" s="108">
        <f ca="1">SUMIFS('Übersicht Mitarbeiter_innen'!E:E,'Übersicht Mitarbeiter_innen'!$B:$B,'Übersicht Berichte'!$B$22,'Übersicht Mitarbeiter_innen'!$A:$A,'Übersicht Berichte'!$A23)</f>
        <v>0</v>
      </c>
      <c r="E23" s="108">
        <f ca="1">SUMIFS('Übersicht Mitarbeiter_innen'!F:F,'Übersicht Mitarbeiter_innen'!$B:$B,'Übersicht Berichte'!$B$22,'Übersicht Mitarbeiter_innen'!$A:$A,'Übersicht Berichte'!$A23)</f>
        <v>0</v>
      </c>
      <c r="F23" s="108">
        <f ca="1">SUMIFS('Übersicht Mitarbeiter_innen'!G:G,'Übersicht Mitarbeiter_innen'!$B:$B,'Übersicht Berichte'!$B$22,'Übersicht Mitarbeiter_innen'!$A:$A,'Übersicht Berichte'!$A23)</f>
        <v>0</v>
      </c>
      <c r="G23" s="108">
        <f ca="1">SUMIFS('Übersicht Mitarbeiter_innen'!H:H,'Übersicht Mitarbeiter_innen'!$B:$B,'Übersicht Berichte'!$B$22,'Übersicht Mitarbeiter_innen'!$A:$A,'Übersicht Berichte'!$A23)</f>
        <v>0</v>
      </c>
      <c r="H23" s="108">
        <f ca="1">SUMIFS('Übersicht Mitarbeiter_innen'!I:I,'Übersicht Mitarbeiter_innen'!$B:$B,'Übersicht Berichte'!$B$22,'Übersicht Mitarbeiter_innen'!$A:$A,'Übersicht Berichte'!$A23)</f>
        <v>0</v>
      </c>
      <c r="I23" s="108">
        <f ca="1">SUMIFS('Übersicht Mitarbeiter_innen'!J:J,'Übersicht Mitarbeiter_innen'!$B:$B,'Übersicht Berichte'!$B$22,'Übersicht Mitarbeiter_innen'!$A:$A,'Übersicht Berichte'!$A23)</f>
        <v>0</v>
      </c>
      <c r="J23" s="108">
        <f ca="1">SUMIFS('Übersicht Mitarbeiter_innen'!K:K,'Übersicht Mitarbeiter_innen'!$B:$B,'Übersicht Berichte'!$B$22,'Übersicht Mitarbeiter_innen'!$A:$A,'Übersicht Berichte'!$A23)</f>
        <v>0</v>
      </c>
      <c r="K23" s="108">
        <f ca="1">SUMIFS('Übersicht Mitarbeiter_innen'!L:L,'Übersicht Mitarbeiter_innen'!$B:$B,'Übersicht Berichte'!$B$22,'Übersicht Mitarbeiter_innen'!$A:$A,'Übersicht Berichte'!$A23)</f>
        <v>0</v>
      </c>
      <c r="L23" s="108">
        <f ca="1">SUMIFS('Übersicht Mitarbeiter_innen'!M:M,'Übersicht Mitarbeiter_innen'!$B:$B,'Übersicht Berichte'!$B$22,'Übersicht Mitarbeiter_innen'!$A:$A,'Übersicht Berichte'!$A23)</f>
        <v>0</v>
      </c>
      <c r="M23" s="108">
        <f ca="1">SUMIFS('Übersicht Mitarbeiter_innen'!N:N,'Übersicht Mitarbeiter_innen'!$B:$B,'Übersicht Berichte'!$B$22,'Übersicht Mitarbeiter_innen'!$A:$A,'Übersicht Berichte'!$A23)</f>
        <v>0</v>
      </c>
      <c r="N23" s="108">
        <f ca="1">SUMIFS('Übersicht Mitarbeiter_innen'!O:O,'Übersicht Mitarbeiter_innen'!$B:$B,'Übersicht Berichte'!$B$22,'Übersicht Mitarbeiter_innen'!$A:$A,'Übersicht Berichte'!$A23)</f>
        <v>0</v>
      </c>
      <c r="O23" s="108">
        <f ca="1">SUMIFS('Übersicht Mitarbeiter_innen'!P:P,'Übersicht Mitarbeiter_innen'!$B:$B,'Übersicht Berichte'!$B$22,'Übersicht Mitarbeiter_innen'!$A:$A,'Übersicht Berichte'!$A23)</f>
        <v>0</v>
      </c>
      <c r="P23" s="108">
        <f ca="1">SUMIFS('Übersicht Mitarbeiter_innen'!Q:Q,'Übersicht Mitarbeiter_innen'!$B:$B,'Übersicht Berichte'!$B$22,'Übersicht Mitarbeiter_innen'!$A:$A,'Übersicht Berichte'!$A23)</f>
        <v>0</v>
      </c>
      <c r="Q23" s="108">
        <f ca="1">SUMIFS('Übersicht Mitarbeiter_innen'!R:R,'Übersicht Mitarbeiter_innen'!$B:$B,'Übersicht Berichte'!$B$22,'Übersicht Mitarbeiter_innen'!$A:$A,'Übersicht Berichte'!$A23)</f>
        <v>0</v>
      </c>
      <c r="R23" s="108">
        <f ca="1">SUMIFS('Übersicht Mitarbeiter_innen'!S:S,'Übersicht Mitarbeiter_innen'!$B:$B,'Übersicht Berichte'!$B$22,'Übersicht Mitarbeiter_innen'!$A:$A,'Übersicht Berichte'!$A23)</f>
        <v>0</v>
      </c>
      <c r="S23" s="72">
        <f t="shared" ca="1" si="2"/>
        <v>0</v>
      </c>
    </row>
    <row r="24" spans="1:19" ht="15.75">
      <c r="A24" s="104" t="s">
        <v>315</v>
      </c>
      <c r="B24" s="290"/>
      <c r="C24" s="75">
        <f ca="1">SUMIFS('Übersicht Mitarbeiter_innen'!D:D,'Übersicht Mitarbeiter_innen'!B:B,'Übersicht Berichte'!$B$22,'Übersicht Mitarbeiter_innen'!A:A,'Übersicht Berichte'!$A24)</f>
        <v>0</v>
      </c>
      <c r="D24" s="108">
        <f ca="1">SUMIFS('Übersicht Mitarbeiter_innen'!E:E,'Übersicht Mitarbeiter_innen'!$B:$B,'Übersicht Berichte'!$B$22,'Übersicht Mitarbeiter_innen'!$A:$A,'Übersicht Berichte'!$A24)</f>
        <v>0</v>
      </c>
      <c r="E24" s="108">
        <f ca="1">SUMIFS('Übersicht Mitarbeiter_innen'!F:F,'Übersicht Mitarbeiter_innen'!$B:$B,'Übersicht Berichte'!$B$22,'Übersicht Mitarbeiter_innen'!$A:$A,'Übersicht Berichte'!$A24)</f>
        <v>0</v>
      </c>
      <c r="F24" s="108">
        <f ca="1">SUMIFS('Übersicht Mitarbeiter_innen'!G:G,'Übersicht Mitarbeiter_innen'!$B:$B,'Übersicht Berichte'!$B$22,'Übersicht Mitarbeiter_innen'!$A:$A,'Übersicht Berichte'!$A24)</f>
        <v>0</v>
      </c>
      <c r="G24" s="108">
        <f ca="1">SUMIFS('Übersicht Mitarbeiter_innen'!H:H,'Übersicht Mitarbeiter_innen'!$B:$B,'Übersicht Berichte'!$B$22,'Übersicht Mitarbeiter_innen'!$A:$A,'Übersicht Berichte'!$A24)</f>
        <v>0</v>
      </c>
      <c r="H24" s="108">
        <f ca="1">SUMIFS('Übersicht Mitarbeiter_innen'!I:I,'Übersicht Mitarbeiter_innen'!$B:$B,'Übersicht Berichte'!$B$22,'Übersicht Mitarbeiter_innen'!$A:$A,'Übersicht Berichte'!$A24)</f>
        <v>0</v>
      </c>
      <c r="I24" s="108">
        <f ca="1">SUMIFS('Übersicht Mitarbeiter_innen'!J:J,'Übersicht Mitarbeiter_innen'!$B:$B,'Übersicht Berichte'!$B$22,'Übersicht Mitarbeiter_innen'!$A:$A,'Übersicht Berichte'!$A24)</f>
        <v>0</v>
      </c>
      <c r="J24" s="108">
        <f ca="1">SUMIFS('Übersicht Mitarbeiter_innen'!K:K,'Übersicht Mitarbeiter_innen'!$B:$B,'Übersicht Berichte'!$B$22,'Übersicht Mitarbeiter_innen'!$A:$A,'Übersicht Berichte'!$A24)</f>
        <v>0</v>
      </c>
      <c r="K24" s="108">
        <f ca="1">SUMIFS('Übersicht Mitarbeiter_innen'!L:L,'Übersicht Mitarbeiter_innen'!$B:$B,'Übersicht Berichte'!$B$22,'Übersicht Mitarbeiter_innen'!$A:$A,'Übersicht Berichte'!$A24)</f>
        <v>0</v>
      </c>
      <c r="L24" s="108">
        <f ca="1">SUMIFS('Übersicht Mitarbeiter_innen'!M:M,'Übersicht Mitarbeiter_innen'!$B:$B,'Übersicht Berichte'!$B$22,'Übersicht Mitarbeiter_innen'!$A:$A,'Übersicht Berichte'!$A24)</f>
        <v>0</v>
      </c>
      <c r="M24" s="108">
        <f ca="1">SUMIFS('Übersicht Mitarbeiter_innen'!N:N,'Übersicht Mitarbeiter_innen'!$B:$B,'Übersicht Berichte'!$B$22,'Übersicht Mitarbeiter_innen'!$A:$A,'Übersicht Berichte'!$A24)</f>
        <v>0</v>
      </c>
      <c r="N24" s="108">
        <f ca="1">SUMIFS('Übersicht Mitarbeiter_innen'!O:O,'Übersicht Mitarbeiter_innen'!$B:$B,'Übersicht Berichte'!$B$22,'Übersicht Mitarbeiter_innen'!$A:$A,'Übersicht Berichte'!$A24)</f>
        <v>0</v>
      </c>
      <c r="O24" s="108">
        <f ca="1">SUMIFS('Übersicht Mitarbeiter_innen'!P:P,'Übersicht Mitarbeiter_innen'!$B:$B,'Übersicht Berichte'!$B$22,'Übersicht Mitarbeiter_innen'!$A:$A,'Übersicht Berichte'!$A24)</f>
        <v>0</v>
      </c>
      <c r="P24" s="108">
        <f ca="1">SUMIFS('Übersicht Mitarbeiter_innen'!Q:Q,'Übersicht Mitarbeiter_innen'!$B:$B,'Übersicht Berichte'!$B$22,'Übersicht Mitarbeiter_innen'!$A:$A,'Übersicht Berichte'!$A24)</f>
        <v>0</v>
      </c>
      <c r="Q24" s="108">
        <f ca="1">SUMIFS('Übersicht Mitarbeiter_innen'!R:R,'Übersicht Mitarbeiter_innen'!$B:$B,'Übersicht Berichte'!$B$22,'Übersicht Mitarbeiter_innen'!$A:$A,'Übersicht Berichte'!$A24)</f>
        <v>0</v>
      </c>
      <c r="R24" s="108">
        <f ca="1">SUMIFS('Übersicht Mitarbeiter_innen'!S:S,'Übersicht Mitarbeiter_innen'!$B:$B,'Übersicht Berichte'!$B$22,'Übersicht Mitarbeiter_innen'!$A:$A,'Übersicht Berichte'!$A24)</f>
        <v>0</v>
      </c>
      <c r="S24" s="72">
        <f t="shared" ca="1" si="2"/>
        <v>0</v>
      </c>
    </row>
    <row r="25" spans="1:19" ht="15.75">
      <c r="A25" s="104" t="s">
        <v>316</v>
      </c>
      <c r="B25" s="290"/>
      <c r="C25" s="75">
        <f ca="1">SUMIFS('Übersicht Mitarbeiter_innen'!D:D,'Übersicht Mitarbeiter_innen'!B:B,'Übersicht Berichte'!$B$22,'Übersicht Mitarbeiter_innen'!A:A,'Übersicht Berichte'!$A25)</f>
        <v>0</v>
      </c>
      <c r="D25" s="108">
        <f ca="1">SUMIFS('Übersicht Mitarbeiter_innen'!E:E,'Übersicht Mitarbeiter_innen'!$B:$B,'Übersicht Berichte'!$B$22,'Übersicht Mitarbeiter_innen'!$A:$A,'Übersicht Berichte'!$A25)</f>
        <v>0</v>
      </c>
      <c r="E25" s="108">
        <f ca="1">SUMIFS('Übersicht Mitarbeiter_innen'!F:F,'Übersicht Mitarbeiter_innen'!$B:$B,'Übersicht Berichte'!$B$22,'Übersicht Mitarbeiter_innen'!$A:$A,'Übersicht Berichte'!$A25)</f>
        <v>0</v>
      </c>
      <c r="F25" s="108">
        <f ca="1">SUMIFS('Übersicht Mitarbeiter_innen'!G:G,'Übersicht Mitarbeiter_innen'!$B:$B,'Übersicht Berichte'!$B$22,'Übersicht Mitarbeiter_innen'!$A:$A,'Übersicht Berichte'!$A25)</f>
        <v>0</v>
      </c>
      <c r="G25" s="108">
        <f ca="1">SUMIFS('Übersicht Mitarbeiter_innen'!H:H,'Übersicht Mitarbeiter_innen'!$B:$B,'Übersicht Berichte'!$B$22,'Übersicht Mitarbeiter_innen'!$A:$A,'Übersicht Berichte'!$A25)</f>
        <v>0</v>
      </c>
      <c r="H25" s="108">
        <f ca="1">SUMIFS('Übersicht Mitarbeiter_innen'!I:I,'Übersicht Mitarbeiter_innen'!$B:$B,'Übersicht Berichte'!$B$22,'Übersicht Mitarbeiter_innen'!$A:$A,'Übersicht Berichte'!$A25)</f>
        <v>0</v>
      </c>
      <c r="I25" s="108">
        <f ca="1">SUMIFS('Übersicht Mitarbeiter_innen'!J:J,'Übersicht Mitarbeiter_innen'!$B:$B,'Übersicht Berichte'!$B$22,'Übersicht Mitarbeiter_innen'!$A:$A,'Übersicht Berichte'!$A25)</f>
        <v>0</v>
      </c>
      <c r="J25" s="108">
        <f ca="1">SUMIFS('Übersicht Mitarbeiter_innen'!K:K,'Übersicht Mitarbeiter_innen'!$B:$B,'Übersicht Berichte'!$B$22,'Übersicht Mitarbeiter_innen'!$A:$A,'Übersicht Berichte'!$A25)</f>
        <v>0</v>
      </c>
      <c r="K25" s="108">
        <f ca="1">SUMIFS('Übersicht Mitarbeiter_innen'!L:L,'Übersicht Mitarbeiter_innen'!$B:$B,'Übersicht Berichte'!$B$22,'Übersicht Mitarbeiter_innen'!$A:$A,'Übersicht Berichte'!$A25)</f>
        <v>0</v>
      </c>
      <c r="L25" s="108">
        <f ca="1">SUMIFS('Übersicht Mitarbeiter_innen'!M:M,'Übersicht Mitarbeiter_innen'!$B:$B,'Übersicht Berichte'!$B$22,'Übersicht Mitarbeiter_innen'!$A:$A,'Übersicht Berichte'!$A25)</f>
        <v>0</v>
      </c>
      <c r="M25" s="108">
        <f ca="1">SUMIFS('Übersicht Mitarbeiter_innen'!N:N,'Übersicht Mitarbeiter_innen'!$B:$B,'Übersicht Berichte'!$B$22,'Übersicht Mitarbeiter_innen'!$A:$A,'Übersicht Berichte'!$A25)</f>
        <v>0</v>
      </c>
      <c r="N25" s="108">
        <f ca="1">SUMIFS('Übersicht Mitarbeiter_innen'!O:O,'Übersicht Mitarbeiter_innen'!$B:$B,'Übersicht Berichte'!$B$22,'Übersicht Mitarbeiter_innen'!$A:$A,'Übersicht Berichte'!$A25)</f>
        <v>0</v>
      </c>
      <c r="O25" s="108">
        <f ca="1">SUMIFS('Übersicht Mitarbeiter_innen'!P:P,'Übersicht Mitarbeiter_innen'!$B:$B,'Übersicht Berichte'!$B$22,'Übersicht Mitarbeiter_innen'!$A:$A,'Übersicht Berichte'!$A25)</f>
        <v>0</v>
      </c>
      <c r="P25" s="108">
        <f ca="1">SUMIFS('Übersicht Mitarbeiter_innen'!Q:Q,'Übersicht Mitarbeiter_innen'!$B:$B,'Übersicht Berichte'!$B$22,'Übersicht Mitarbeiter_innen'!$A:$A,'Übersicht Berichte'!$A25)</f>
        <v>0</v>
      </c>
      <c r="Q25" s="108">
        <f ca="1">SUMIFS('Übersicht Mitarbeiter_innen'!R:R,'Übersicht Mitarbeiter_innen'!$B:$B,'Übersicht Berichte'!$B$22,'Übersicht Mitarbeiter_innen'!$A:$A,'Übersicht Berichte'!$A25)</f>
        <v>0</v>
      </c>
      <c r="R25" s="108">
        <f ca="1">SUMIFS('Übersicht Mitarbeiter_innen'!S:S,'Übersicht Mitarbeiter_innen'!$B:$B,'Übersicht Berichte'!$B$22,'Übersicht Mitarbeiter_innen'!$A:$A,'Übersicht Berichte'!$A25)</f>
        <v>0</v>
      </c>
      <c r="S25" s="72">
        <f t="shared" ca="1" si="2"/>
        <v>0</v>
      </c>
    </row>
    <row r="26" spans="1:19" ht="15.75">
      <c r="A26" s="109" t="s">
        <v>317</v>
      </c>
      <c r="B26" s="290"/>
      <c r="C26" s="75">
        <f ca="1">SUMIFS('Übersicht Mitarbeiter_innen'!D:D,'Übersicht Mitarbeiter_innen'!B:B,'Übersicht Berichte'!$B$22,'Übersicht Mitarbeiter_innen'!A:A,'Übersicht Berichte'!$A26)</f>
        <v>0</v>
      </c>
      <c r="D26" s="108">
        <f ca="1">SUMIFS('Übersicht Mitarbeiter_innen'!E:E,'Übersicht Mitarbeiter_innen'!$B:$B,'Übersicht Berichte'!$B$22,'Übersicht Mitarbeiter_innen'!$A:$A,'Übersicht Berichte'!$A26)</f>
        <v>0</v>
      </c>
      <c r="E26" s="108">
        <f ca="1">SUMIFS('Übersicht Mitarbeiter_innen'!F:F,'Übersicht Mitarbeiter_innen'!$B:$B,'Übersicht Berichte'!$B$22,'Übersicht Mitarbeiter_innen'!$A:$A,'Übersicht Berichte'!$A26)</f>
        <v>0</v>
      </c>
      <c r="F26" s="108">
        <f ca="1">SUMIFS('Übersicht Mitarbeiter_innen'!G:G,'Übersicht Mitarbeiter_innen'!$B:$B,'Übersicht Berichte'!$B$22,'Übersicht Mitarbeiter_innen'!$A:$A,'Übersicht Berichte'!$A26)</f>
        <v>0</v>
      </c>
      <c r="G26" s="108">
        <f ca="1">SUMIFS('Übersicht Mitarbeiter_innen'!H:H,'Übersicht Mitarbeiter_innen'!$B:$B,'Übersicht Berichte'!$B$22,'Übersicht Mitarbeiter_innen'!$A:$A,'Übersicht Berichte'!$A26)</f>
        <v>0</v>
      </c>
      <c r="H26" s="108">
        <f ca="1">SUMIFS('Übersicht Mitarbeiter_innen'!I:I,'Übersicht Mitarbeiter_innen'!$B:$B,'Übersicht Berichte'!$B$22,'Übersicht Mitarbeiter_innen'!$A:$A,'Übersicht Berichte'!$A26)</f>
        <v>0</v>
      </c>
      <c r="I26" s="108">
        <f ca="1">SUMIFS('Übersicht Mitarbeiter_innen'!J:J,'Übersicht Mitarbeiter_innen'!$B:$B,'Übersicht Berichte'!$B$22,'Übersicht Mitarbeiter_innen'!$A:$A,'Übersicht Berichte'!$A26)</f>
        <v>0</v>
      </c>
      <c r="J26" s="108">
        <f ca="1">SUMIFS('Übersicht Mitarbeiter_innen'!K:K,'Übersicht Mitarbeiter_innen'!$B:$B,'Übersicht Berichte'!$B$22,'Übersicht Mitarbeiter_innen'!$A:$A,'Übersicht Berichte'!$A26)</f>
        <v>0</v>
      </c>
      <c r="K26" s="108">
        <f ca="1">SUMIFS('Übersicht Mitarbeiter_innen'!L:L,'Übersicht Mitarbeiter_innen'!$B:$B,'Übersicht Berichte'!$B$22,'Übersicht Mitarbeiter_innen'!$A:$A,'Übersicht Berichte'!$A26)</f>
        <v>0</v>
      </c>
      <c r="L26" s="108">
        <f ca="1">SUMIFS('Übersicht Mitarbeiter_innen'!M:M,'Übersicht Mitarbeiter_innen'!$B:$B,'Übersicht Berichte'!$B$22,'Übersicht Mitarbeiter_innen'!$A:$A,'Übersicht Berichte'!$A26)</f>
        <v>0</v>
      </c>
      <c r="M26" s="108">
        <f ca="1">SUMIFS('Übersicht Mitarbeiter_innen'!N:N,'Übersicht Mitarbeiter_innen'!$B:$B,'Übersicht Berichte'!$B$22,'Übersicht Mitarbeiter_innen'!$A:$A,'Übersicht Berichte'!$A26)</f>
        <v>0</v>
      </c>
      <c r="N26" s="108">
        <f ca="1">SUMIFS('Übersicht Mitarbeiter_innen'!O:O,'Übersicht Mitarbeiter_innen'!$B:$B,'Übersicht Berichte'!$B$22,'Übersicht Mitarbeiter_innen'!$A:$A,'Übersicht Berichte'!$A26)</f>
        <v>0</v>
      </c>
      <c r="O26" s="108">
        <f ca="1">SUMIFS('Übersicht Mitarbeiter_innen'!P:P,'Übersicht Mitarbeiter_innen'!$B:$B,'Übersicht Berichte'!$B$22,'Übersicht Mitarbeiter_innen'!$A:$A,'Übersicht Berichte'!$A26)</f>
        <v>0</v>
      </c>
      <c r="P26" s="108">
        <f ca="1">SUMIFS('Übersicht Mitarbeiter_innen'!Q:Q,'Übersicht Mitarbeiter_innen'!$B:$B,'Übersicht Berichte'!$B$22,'Übersicht Mitarbeiter_innen'!$A:$A,'Übersicht Berichte'!$A26)</f>
        <v>0</v>
      </c>
      <c r="Q26" s="108">
        <f ca="1">SUMIFS('Übersicht Mitarbeiter_innen'!R:R,'Übersicht Mitarbeiter_innen'!$B:$B,'Übersicht Berichte'!$B$22,'Übersicht Mitarbeiter_innen'!$A:$A,'Übersicht Berichte'!$A26)</f>
        <v>0</v>
      </c>
      <c r="R26" s="108">
        <f ca="1">SUMIFS('Übersicht Mitarbeiter_innen'!S:S,'Übersicht Mitarbeiter_innen'!$B:$B,'Übersicht Berichte'!$B$22,'Übersicht Mitarbeiter_innen'!$A:$A,'Übersicht Berichte'!$A26)</f>
        <v>0</v>
      </c>
      <c r="S26" s="72">
        <f t="shared" ca="1" si="2"/>
        <v>0</v>
      </c>
    </row>
    <row r="27" spans="1:19" s="83" customFormat="1" ht="15.75">
      <c r="A27" s="110" t="s">
        <v>318</v>
      </c>
      <c r="B27" s="291"/>
      <c r="C27" s="111">
        <f ca="1">SUM(C22:C26)</f>
        <v>0</v>
      </c>
      <c r="D27" s="112">
        <f ca="1">SUM(D22:D26)</f>
        <v>0</v>
      </c>
      <c r="E27" s="112">
        <f t="shared" ref="E27:R27" ca="1" si="5">SUM(E22:E26)</f>
        <v>0</v>
      </c>
      <c r="F27" s="112">
        <f t="shared" ca="1" si="5"/>
        <v>0</v>
      </c>
      <c r="G27" s="112">
        <f t="shared" ca="1" si="5"/>
        <v>0</v>
      </c>
      <c r="H27" s="112">
        <f t="shared" ca="1" si="5"/>
        <v>0</v>
      </c>
      <c r="I27" s="112">
        <f t="shared" ca="1" si="5"/>
        <v>0</v>
      </c>
      <c r="J27" s="112">
        <f t="shared" ca="1" si="5"/>
        <v>0</v>
      </c>
      <c r="K27" s="112">
        <f t="shared" ca="1" si="5"/>
        <v>0</v>
      </c>
      <c r="L27" s="112">
        <f t="shared" ca="1" si="5"/>
        <v>0</v>
      </c>
      <c r="M27" s="112">
        <f t="shared" ca="1" si="5"/>
        <v>0</v>
      </c>
      <c r="N27" s="112">
        <f t="shared" ca="1" si="5"/>
        <v>0</v>
      </c>
      <c r="O27" s="112">
        <f t="shared" ca="1" si="5"/>
        <v>0</v>
      </c>
      <c r="P27" s="112">
        <f t="shared" ca="1" si="5"/>
        <v>0</v>
      </c>
      <c r="Q27" s="112">
        <f t="shared" ca="1" si="5"/>
        <v>0</v>
      </c>
      <c r="R27" s="112">
        <f t="shared" ca="1" si="5"/>
        <v>0</v>
      </c>
      <c r="S27" s="113">
        <f t="shared" ca="1" si="2"/>
        <v>0</v>
      </c>
    </row>
    <row r="28" spans="1:19" ht="15.75">
      <c r="A28" s="104" t="s">
        <v>313</v>
      </c>
      <c r="B28" s="292" t="s">
        <v>88</v>
      </c>
      <c r="C28" s="114">
        <f ca="1">SUMIFS('Übersicht Mitarbeiter_innen'!D:D,'Übersicht Mitarbeiter_innen'!B:B,'Übersicht Berichte'!$B$28,'Übersicht Mitarbeiter_innen'!A:A,'Übersicht Berichte'!$A28)</f>
        <v>0</v>
      </c>
      <c r="D28" s="115">
        <f ca="1">SUMIFS('Übersicht Mitarbeiter_innen'!E:E,'Übersicht Mitarbeiter_innen'!$B:$B,'Übersicht Berichte'!$B$28,'Übersicht Mitarbeiter_innen'!$A:$A,'Übersicht Berichte'!$A28)</f>
        <v>0</v>
      </c>
      <c r="E28" s="115">
        <f ca="1">SUMIFS('Übersicht Mitarbeiter_innen'!F:F,'Übersicht Mitarbeiter_innen'!$B:$B,'Übersicht Berichte'!$B$28,'Übersicht Mitarbeiter_innen'!$A:$A,'Übersicht Berichte'!$A28)</f>
        <v>0</v>
      </c>
      <c r="F28" s="115">
        <f ca="1">SUMIFS('Übersicht Mitarbeiter_innen'!G:G,'Übersicht Mitarbeiter_innen'!$B:$B,'Übersicht Berichte'!$B$28,'Übersicht Mitarbeiter_innen'!$A:$A,'Übersicht Berichte'!$A28)</f>
        <v>0</v>
      </c>
      <c r="G28" s="115">
        <f ca="1">SUMIFS('Übersicht Mitarbeiter_innen'!H:H,'Übersicht Mitarbeiter_innen'!$B:$B,'Übersicht Berichte'!$B$28,'Übersicht Mitarbeiter_innen'!$A:$A,'Übersicht Berichte'!$A28)</f>
        <v>0</v>
      </c>
      <c r="H28" s="115">
        <f ca="1">SUMIFS('Übersicht Mitarbeiter_innen'!I:I,'Übersicht Mitarbeiter_innen'!$B:$B,'Übersicht Berichte'!$B$28,'Übersicht Mitarbeiter_innen'!$A:$A,'Übersicht Berichte'!$A28)</f>
        <v>0</v>
      </c>
      <c r="I28" s="115">
        <f ca="1">SUMIFS('Übersicht Mitarbeiter_innen'!J:J,'Übersicht Mitarbeiter_innen'!$B:$B,'Übersicht Berichte'!$B$28,'Übersicht Mitarbeiter_innen'!$A:$A,'Übersicht Berichte'!$A28)</f>
        <v>0</v>
      </c>
      <c r="J28" s="115">
        <f ca="1">SUMIFS('Übersicht Mitarbeiter_innen'!K:K,'Übersicht Mitarbeiter_innen'!$B:$B,'Übersicht Berichte'!$B$28,'Übersicht Mitarbeiter_innen'!$A:$A,'Übersicht Berichte'!$A28)</f>
        <v>0</v>
      </c>
      <c r="K28" s="115">
        <f ca="1">SUMIFS('Übersicht Mitarbeiter_innen'!L:L,'Übersicht Mitarbeiter_innen'!$B:$B,'Übersicht Berichte'!$B$28,'Übersicht Mitarbeiter_innen'!$A:$A,'Übersicht Berichte'!$A28)</f>
        <v>0</v>
      </c>
      <c r="L28" s="115">
        <f ca="1">SUMIFS('Übersicht Mitarbeiter_innen'!M:M,'Übersicht Mitarbeiter_innen'!$B:$B,'Übersicht Berichte'!$B$28,'Übersicht Mitarbeiter_innen'!$A:$A,'Übersicht Berichte'!$A28)</f>
        <v>0</v>
      </c>
      <c r="M28" s="115">
        <f ca="1">SUMIFS('Übersicht Mitarbeiter_innen'!N:N,'Übersicht Mitarbeiter_innen'!$B:$B,'Übersicht Berichte'!$B$28,'Übersicht Mitarbeiter_innen'!$A:$A,'Übersicht Berichte'!$A28)</f>
        <v>0</v>
      </c>
      <c r="N28" s="115">
        <f ca="1">SUMIFS('Übersicht Mitarbeiter_innen'!O:O,'Übersicht Mitarbeiter_innen'!$B:$B,'Übersicht Berichte'!$B$28,'Übersicht Mitarbeiter_innen'!$A:$A,'Übersicht Berichte'!$A28)</f>
        <v>0</v>
      </c>
      <c r="O28" s="115">
        <f ca="1">SUMIFS('Übersicht Mitarbeiter_innen'!P:P,'Übersicht Mitarbeiter_innen'!$B:$B,'Übersicht Berichte'!$B$28,'Übersicht Mitarbeiter_innen'!$A:$A,'Übersicht Berichte'!$A28)</f>
        <v>0</v>
      </c>
      <c r="P28" s="115">
        <f ca="1">SUMIFS('Übersicht Mitarbeiter_innen'!Q:Q,'Übersicht Mitarbeiter_innen'!$B:$B,'Übersicht Berichte'!$B$28,'Übersicht Mitarbeiter_innen'!$A:$A,'Übersicht Berichte'!$A28)</f>
        <v>0</v>
      </c>
      <c r="Q28" s="115">
        <f ca="1">SUMIFS('Übersicht Mitarbeiter_innen'!R:R,'Übersicht Mitarbeiter_innen'!$B:$B,'Übersicht Berichte'!$B$28,'Übersicht Mitarbeiter_innen'!$A:$A,'Übersicht Berichte'!$A28)</f>
        <v>0</v>
      </c>
      <c r="R28" s="115">
        <f ca="1">SUMIFS('Übersicht Mitarbeiter_innen'!S:S,'Übersicht Mitarbeiter_innen'!$B:$B,'Übersicht Berichte'!$B$28,'Übersicht Mitarbeiter_innen'!$A:$A,'Übersicht Berichte'!$A28)</f>
        <v>0</v>
      </c>
      <c r="S28" s="116">
        <f t="shared" ca="1" si="2"/>
        <v>0</v>
      </c>
    </row>
    <row r="29" spans="1:19" ht="15.75">
      <c r="A29" s="107" t="s">
        <v>314</v>
      </c>
      <c r="B29" s="293"/>
      <c r="C29" s="75">
        <f ca="1">SUMIFS('Übersicht Mitarbeiter_innen'!D:D,'Übersicht Mitarbeiter_innen'!B:B,'Übersicht Berichte'!$B$28,'Übersicht Mitarbeiter_innen'!A:A,'Übersicht Berichte'!$A29)</f>
        <v>0</v>
      </c>
      <c r="D29" s="108">
        <f ca="1">SUMIFS('Übersicht Mitarbeiter_innen'!E:E,'Übersicht Mitarbeiter_innen'!$B:$B,'Übersicht Berichte'!$B$28,'Übersicht Mitarbeiter_innen'!$A:$A,'Übersicht Berichte'!$A29)</f>
        <v>0</v>
      </c>
      <c r="E29" s="108">
        <f ca="1">SUMIFS('Übersicht Mitarbeiter_innen'!F:F,'Übersicht Mitarbeiter_innen'!$B:$B,'Übersicht Berichte'!$B$28,'Übersicht Mitarbeiter_innen'!$A:$A,'Übersicht Berichte'!$A29)</f>
        <v>0</v>
      </c>
      <c r="F29" s="108">
        <f ca="1">SUMIFS('Übersicht Mitarbeiter_innen'!G:G,'Übersicht Mitarbeiter_innen'!$B:$B,'Übersicht Berichte'!$B$28,'Übersicht Mitarbeiter_innen'!$A:$A,'Übersicht Berichte'!$A29)</f>
        <v>0</v>
      </c>
      <c r="G29" s="108">
        <f ca="1">SUMIFS('Übersicht Mitarbeiter_innen'!H:H,'Übersicht Mitarbeiter_innen'!$B:$B,'Übersicht Berichte'!$B$28,'Übersicht Mitarbeiter_innen'!$A:$A,'Übersicht Berichte'!$A29)</f>
        <v>0</v>
      </c>
      <c r="H29" s="108">
        <f ca="1">SUMIFS('Übersicht Mitarbeiter_innen'!I:I,'Übersicht Mitarbeiter_innen'!$B:$B,'Übersicht Berichte'!$B$28,'Übersicht Mitarbeiter_innen'!$A:$A,'Übersicht Berichte'!$A29)</f>
        <v>0</v>
      </c>
      <c r="I29" s="108">
        <f ca="1">SUMIFS('Übersicht Mitarbeiter_innen'!J:J,'Übersicht Mitarbeiter_innen'!$B:$B,'Übersicht Berichte'!$B$28,'Übersicht Mitarbeiter_innen'!$A:$A,'Übersicht Berichte'!$A29)</f>
        <v>0</v>
      </c>
      <c r="J29" s="108">
        <f ca="1">SUMIFS('Übersicht Mitarbeiter_innen'!K:K,'Übersicht Mitarbeiter_innen'!$B:$B,'Übersicht Berichte'!$B$28,'Übersicht Mitarbeiter_innen'!$A:$A,'Übersicht Berichte'!$A29)</f>
        <v>0</v>
      </c>
      <c r="K29" s="108">
        <f ca="1">SUMIFS('Übersicht Mitarbeiter_innen'!L:L,'Übersicht Mitarbeiter_innen'!$B:$B,'Übersicht Berichte'!$B$28,'Übersicht Mitarbeiter_innen'!$A:$A,'Übersicht Berichte'!$A29)</f>
        <v>0</v>
      </c>
      <c r="L29" s="108">
        <f ca="1">SUMIFS('Übersicht Mitarbeiter_innen'!M:M,'Übersicht Mitarbeiter_innen'!$B:$B,'Übersicht Berichte'!$B$28,'Übersicht Mitarbeiter_innen'!$A:$A,'Übersicht Berichte'!$A29)</f>
        <v>0</v>
      </c>
      <c r="M29" s="108">
        <f ca="1">SUMIFS('Übersicht Mitarbeiter_innen'!N:N,'Übersicht Mitarbeiter_innen'!$B:$B,'Übersicht Berichte'!$B$28,'Übersicht Mitarbeiter_innen'!$A:$A,'Übersicht Berichte'!$A29)</f>
        <v>0</v>
      </c>
      <c r="N29" s="108">
        <f ca="1">SUMIFS('Übersicht Mitarbeiter_innen'!O:O,'Übersicht Mitarbeiter_innen'!$B:$B,'Übersicht Berichte'!$B$28,'Übersicht Mitarbeiter_innen'!$A:$A,'Übersicht Berichte'!$A29)</f>
        <v>0</v>
      </c>
      <c r="O29" s="108">
        <f ca="1">SUMIFS('Übersicht Mitarbeiter_innen'!P:P,'Übersicht Mitarbeiter_innen'!$B:$B,'Übersicht Berichte'!$B$28,'Übersicht Mitarbeiter_innen'!$A:$A,'Übersicht Berichte'!$A29)</f>
        <v>0</v>
      </c>
      <c r="P29" s="108">
        <f ca="1">SUMIFS('Übersicht Mitarbeiter_innen'!Q:Q,'Übersicht Mitarbeiter_innen'!$B:$B,'Übersicht Berichte'!$B$28,'Übersicht Mitarbeiter_innen'!$A:$A,'Übersicht Berichte'!$A29)</f>
        <v>0</v>
      </c>
      <c r="Q29" s="108">
        <f ca="1">SUMIFS('Übersicht Mitarbeiter_innen'!R:R,'Übersicht Mitarbeiter_innen'!$B:$B,'Übersicht Berichte'!$B$28,'Übersicht Mitarbeiter_innen'!$A:$A,'Übersicht Berichte'!$A29)</f>
        <v>0</v>
      </c>
      <c r="R29" s="108">
        <f ca="1">SUMIFS('Übersicht Mitarbeiter_innen'!S:S,'Übersicht Mitarbeiter_innen'!$B:$B,'Übersicht Berichte'!$B$28,'Übersicht Mitarbeiter_innen'!$A:$A,'Übersicht Berichte'!$A29)</f>
        <v>0</v>
      </c>
      <c r="S29" s="72">
        <f t="shared" ca="1" si="2"/>
        <v>0</v>
      </c>
    </row>
    <row r="30" spans="1:19" ht="15.75">
      <c r="A30" s="104" t="s">
        <v>315</v>
      </c>
      <c r="B30" s="293"/>
      <c r="C30" s="75">
        <f ca="1">SUMIFS('Übersicht Mitarbeiter_innen'!D:D,'Übersicht Mitarbeiter_innen'!B:B,'Übersicht Berichte'!$B$28,'Übersicht Mitarbeiter_innen'!A:A,'Übersicht Berichte'!$A30)</f>
        <v>0</v>
      </c>
      <c r="D30" s="108">
        <f ca="1">SUMIFS('Übersicht Mitarbeiter_innen'!E:E,'Übersicht Mitarbeiter_innen'!$B:$B,'Übersicht Berichte'!$B$28,'Übersicht Mitarbeiter_innen'!$A:$A,'Übersicht Berichte'!$A30)</f>
        <v>0</v>
      </c>
      <c r="E30" s="108">
        <f ca="1">SUMIFS('Übersicht Mitarbeiter_innen'!F:F,'Übersicht Mitarbeiter_innen'!$B:$B,'Übersicht Berichte'!$B$28,'Übersicht Mitarbeiter_innen'!$A:$A,'Übersicht Berichte'!$A30)</f>
        <v>0</v>
      </c>
      <c r="F30" s="108">
        <f ca="1">SUMIFS('Übersicht Mitarbeiter_innen'!G:G,'Übersicht Mitarbeiter_innen'!$B:$B,'Übersicht Berichte'!$B$28,'Übersicht Mitarbeiter_innen'!$A:$A,'Übersicht Berichte'!$A30)</f>
        <v>0</v>
      </c>
      <c r="G30" s="108">
        <f ca="1">SUMIFS('Übersicht Mitarbeiter_innen'!H:H,'Übersicht Mitarbeiter_innen'!$B:$B,'Übersicht Berichte'!$B$28,'Übersicht Mitarbeiter_innen'!$A:$A,'Übersicht Berichte'!$A30)</f>
        <v>0</v>
      </c>
      <c r="H30" s="108">
        <f ca="1">SUMIFS('Übersicht Mitarbeiter_innen'!I:I,'Übersicht Mitarbeiter_innen'!$B:$B,'Übersicht Berichte'!$B$28,'Übersicht Mitarbeiter_innen'!$A:$A,'Übersicht Berichte'!$A30)</f>
        <v>0</v>
      </c>
      <c r="I30" s="108">
        <f ca="1">SUMIFS('Übersicht Mitarbeiter_innen'!J:J,'Übersicht Mitarbeiter_innen'!$B:$B,'Übersicht Berichte'!$B$28,'Übersicht Mitarbeiter_innen'!$A:$A,'Übersicht Berichte'!$A30)</f>
        <v>0</v>
      </c>
      <c r="J30" s="108">
        <f ca="1">SUMIFS('Übersicht Mitarbeiter_innen'!K:K,'Übersicht Mitarbeiter_innen'!$B:$B,'Übersicht Berichte'!$B$28,'Übersicht Mitarbeiter_innen'!$A:$A,'Übersicht Berichte'!$A30)</f>
        <v>0</v>
      </c>
      <c r="K30" s="108">
        <f ca="1">SUMIFS('Übersicht Mitarbeiter_innen'!L:L,'Übersicht Mitarbeiter_innen'!$B:$B,'Übersicht Berichte'!$B$28,'Übersicht Mitarbeiter_innen'!$A:$A,'Übersicht Berichte'!$A30)</f>
        <v>0</v>
      </c>
      <c r="L30" s="108">
        <f ca="1">SUMIFS('Übersicht Mitarbeiter_innen'!M:M,'Übersicht Mitarbeiter_innen'!$B:$B,'Übersicht Berichte'!$B$28,'Übersicht Mitarbeiter_innen'!$A:$A,'Übersicht Berichte'!$A30)</f>
        <v>0</v>
      </c>
      <c r="M30" s="108">
        <f ca="1">SUMIFS('Übersicht Mitarbeiter_innen'!N:N,'Übersicht Mitarbeiter_innen'!$B:$B,'Übersicht Berichte'!$B$28,'Übersicht Mitarbeiter_innen'!$A:$A,'Übersicht Berichte'!$A30)</f>
        <v>0</v>
      </c>
      <c r="N30" s="108">
        <f ca="1">SUMIFS('Übersicht Mitarbeiter_innen'!O:O,'Übersicht Mitarbeiter_innen'!$B:$B,'Übersicht Berichte'!$B$28,'Übersicht Mitarbeiter_innen'!$A:$A,'Übersicht Berichte'!$A30)</f>
        <v>0</v>
      </c>
      <c r="O30" s="108">
        <f ca="1">SUMIFS('Übersicht Mitarbeiter_innen'!P:P,'Übersicht Mitarbeiter_innen'!$B:$B,'Übersicht Berichte'!$B$28,'Übersicht Mitarbeiter_innen'!$A:$A,'Übersicht Berichte'!$A30)</f>
        <v>0</v>
      </c>
      <c r="P30" s="108">
        <f ca="1">SUMIFS('Übersicht Mitarbeiter_innen'!Q:Q,'Übersicht Mitarbeiter_innen'!$B:$B,'Übersicht Berichte'!$B$28,'Übersicht Mitarbeiter_innen'!$A:$A,'Übersicht Berichte'!$A30)</f>
        <v>0</v>
      </c>
      <c r="Q30" s="108">
        <f ca="1">SUMIFS('Übersicht Mitarbeiter_innen'!R:R,'Übersicht Mitarbeiter_innen'!$B:$B,'Übersicht Berichte'!$B$28,'Übersicht Mitarbeiter_innen'!$A:$A,'Übersicht Berichte'!$A30)</f>
        <v>0</v>
      </c>
      <c r="R30" s="108">
        <f ca="1">SUMIFS('Übersicht Mitarbeiter_innen'!S:S,'Übersicht Mitarbeiter_innen'!$B:$B,'Übersicht Berichte'!$B$28,'Übersicht Mitarbeiter_innen'!$A:$A,'Übersicht Berichte'!$A30)</f>
        <v>0</v>
      </c>
      <c r="S30" s="72">
        <f t="shared" ca="1" si="2"/>
        <v>0</v>
      </c>
    </row>
    <row r="31" spans="1:19" ht="15.75">
      <c r="A31" s="104" t="s">
        <v>316</v>
      </c>
      <c r="B31" s="293"/>
      <c r="C31" s="75">
        <f ca="1">SUMIFS('Übersicht Mitarbeiter_innen'!D:D,'Übersicht Mitarbeiter_innen'!B:B,'Übersicht Berichte'!$B$28,'Übersicht Mitarbeiter_innen'!A:A,'Übersicht Berichte'!$A31)</f>
        <v>0</v>
      </c>
      <c r="D31" s="108">
        <f ca="1">SUMIFS('Übersicht Mitarbeiter_innen'!E:E,'Übersicht Mitarbeiter_innen'!$B:$B,'Übersicht Berichte'!$B$28,'Übersicht Mitarbeiter_innen'!$A:$A,'Übersicht Berichte'!$A31)</f>
        <v>0</v>
      </c>
      <c r="E31" s="108">
        <f ca="1">SUMIFS('Übersicht Mitarbeiter_innen'!F:F,'Übersicht Mitarbeiter_innen'!$B:$B,'Übersicht Berichte'!$B$28,'Übersicht Mitarbeiter_innen'!$A:$A,'Übersicht Berichte'!$A31)</f>
        <v>0</v>
      </c>
      <c r="F31" s="108">
        <f ca="1">SUMIFS('Übersicht Mitarbeiter_innen'!G:G,'Übersicht Mitarbeiter_innen'!$B:$B,'Übersicht Berichte'!$B$28,'Übersicht Mitarbeiter_innen'!$A:$A,'Übersicht Berichte'!$A31)</f>
        <v>0</v>
      </c>
      <c r="G31" s="108">
        <f ca="1">SUMIFS('Übersicht Mitarbeiter_innen'!H:H,'Übersicht Mitarbeiter_innen'!$B:$B,'Übersicht Berichte'!$B$28,'Übersicht Mitarbeiter_innen'!$A:$A,'Übersicht Berichte'!$A31)</f>
        <v>0</v>
      </c>
      <c r="H31" s="108">
        <f ca="1">SUMIFS('Übersicht Mitarbeiter_innen'!I:I,'Übersicht Mitarbeiter_innen'!$B:$B,'Übersicht Berichte'!$B$28,'Übersicht Mitarbeiter_innen'!$A:$A,'Übersicht Berichte'!$A31)</f>
        <v>0</v>
      </c>
      <c r="I31" s="108">
        <f ca="1">SUMIFS('Übersicht Mitarbeiter_innen'!J:J,'Übersicht Mitarbeiter_innen'!$B:$B,'Übersicht Berichte'!$B$28,'Übersicht Mitarbeiter_innen'!$A:$A,'Übersicht Berichte'!$A31)</f>
        <v>0</v>
      </c>
      <c r="J31" s="108">
        <f ca="1">SUMIFS('Übersicht Mitarbeiter_innen'!K:K,'Übersicht Mitarbeiter_innen'!$B:$B,'Übersicht Berichte'!$B$28,'Übersicht Mitarbeiter_innen'!$A:$A,'Übersicht Berichte'!$A31)</f>
        <v>0</v>
      </c>
      <c r="K31" s="108">
        <f ca="1">SUMIFS('Übersicht Mitarbeiter_innen'!L:L,'Übersicht Mitarbeiter_innen'!$B:$B,'Übersicht Berichte'!$B$28,'Übersicht Mitarbeiter_innen'!$A:$A,'Übersicht Berichte'!$A31)</f>
        <v>0</v>
      </c>
      <c r="L31" s="108">
        <f ca="1">SUMIFS('Übersicht Mitarbeiter_innen'!M:M,'Übersicht Mitarbeiter_innen'!$B:$B,'Übersicht Berichte'!$B$28,'Übersicht Mitarbeiter_innen'!$A:$A,'Übersicht Berichte'!$A31)</f>
        <v>0</v>
      </c>
      <c r="M31" s="108">
        <f ca="1">SUMIFS('Übersicht Mitarbeiter_innen'!N:N,'Übersicht Mitarbeiter_innen'!$B:$B,'Übersicht Berichte'!$B$28,'Übersicht Mitarbeiter_innen'!$A:$A,'Übersicht Berichte'!$A31)</f>
        <v>0</v>
      </c>
      <c r="N31" s="108">
        <f ca="1">SUMIFS('Übersicht Mitarbeiter_innen'!O:O,'Übersicht Mitarbeiter_innen'!$B:$B,'Übersicht Berichte'!$B$28,'Übersicht Mitarbeiter_innen'!$A:$A,'Übersicht Berichte'!$A31)</f>
        <v>0</v>
      </c>
      <c r="O31" s="108">
        <f ca="1">SUMIFS('Übersicht Mitarbeiter_innen'!P:P,'Übersicht Mitarbeiter_innen'!$B:$B,'Übersicht Berichte'!$B$28,'Übersicht Mitarbeiter_innen'!$A:$A,'Übersicht Berichte'!$A31)</f>
        <v>0</v>
      </c>
      <c r="P31" s="108">
        <f ca="1">SUMIFS('Übersicht Mitarbeiter_innen'!Q:Q,'Übersicht Mitarbeiter_innen'!$B:$B,'Übersicht Berichte'!$B$28,'Übersicht Mitarbeiter_innen'!$A:$A,'Übersicht Berichte'!$A31)</f>
        <v>0</v>
      </c>
      <c r="Q31" s="108">
        <f ca="1">SUMIFS('Übersicht Mitarbeiter_innen'!R:R,'Übersicht Mitarbeiter_innen'!$B:$B,'Übersicht Berichte'!$B$28,'Übersicht Mitarbeiter_innen'!$A:$A,'Übersicht Berichte'!$A31)</f>
        <v>0</v>
      </c>
      <c r="R31" s="108">
        <f ca="1">SUMIFS('Übersicht Mitarbeiter_innen'!S:S,'Übersicht Mitarbeiter_innen'!$B:$B,'Übersicht Berichte'!$B$28,'Übersicht Mitarbeiter_innen'!$A:$A,'Übersicht Berichte'!$A31)</f>
        <v>0</v>
      </c>
      <c r="S31" s="72">
        <f t="shared" ca="1" si="2"/>
        <v>0</v>
      </c>
    </row>
    <row r="32" spans="1:19" ht="15.75">
      <c r="A32" s="109" t="s">
        <v>317</v>
      </c>
      <c r="B32" s="293"/>
      <c r="C32" s="75">
        <f ca="1">SUMIFS('Übersicht Mitarbeiter_innen'!D:D,'Übersicht Mitarbeiter_innen'!B:B,'Übersicht Berichte'!$B$28,'Übersicht Mitarbeiter_innen'!A:A,'Übersicht Berichte'!$A32)</f>
        <v>0</v>
      </c>
      <c r="D32" s="108">
        <f ca="1">SUMIFS('Übersicht Mitarbeiter_innen'!E:E,'Übersicht Mitarbeiter_innen'!$B:$B,'Übersicht Berichte'!$B$28,'Übersicht Mitarbeiter_innen'!$A:$A,'Übersicht Berichte'!$A32)</f>
        <v>0</v>
      </c>
      <c r="E32" s="108">
        <f ca="1">SUMIFS('Übersicht Mitarbeiter_innen'!F:F,'Übersicht Mitarbeiter_innen'!$B:$B,'Übersicht Berichte'!$B$28,'Übersicht Mitarbeiter_innen'!$A:$A,'Übersicht Berichte'!$A32)</f>
        <v>0</v>
      </c>
      <c r="F32" s="108">
        <f ca="1">SUMIFS('Übersicht Mitarbeiter_innen'!G:G,'Übersicht Mitarbeiter_innen'!$B:$B,'Übersicht Berichte'!$B$28,'Übersicht Mitarbeiter_innen'!$A:$A,'Übersicht Berichte'!$A32)</f>
        <v>0</v>
      </c>
      <c r="G32" s="108">
        <f ca="1">SUMIFS('Übersicht Mitarbeiter_innen'!H:H,'Übersicht Mitarbeiter_innen'!$B:$B,'Übersicht Berichte'!$B$28,'Übersicht Mitarbeiter_innen'!$A:$A,'Übersicht Berichte'!$A32)</f>
        <v>0</v>
      </c>
      <c r="H32" s="108">
        <f ca="1">SUMIFS('Übersicht Mitarbeiter_innen'!I:I,'Übersicht Mitarbeiter_innen'!$B:$B,'Übersicht Berichte'!$B$28,'Übersicht Mitarbeiter_innen'!$A:$A,'Übersicht Berichte'!$A32)</f>
        <v>0</v>
      </c>
      <c r="I32" s="108">
        <f ca="1">SUMIFS('Übersicht Mitarbeiter_innen'!J:J,'Übersicht Mitarbeiter_innen'!$B:$B,'Übersicht Berichte'!$B$28,'Übersicht Mitarbeiter_innen'!$A:$A,'Übersicht Berichte'!$A32)</f>
        <v>0</v>
      </c>
      <c r="J32" s="108">
        <f ca="1">SUMIFS('Übersicht Mitarbeiter_innen'!K:K,'Übersicht Mitarbeiter_innen'!$B:$B,'Übersicht Berichte'!$B$28,'Übersicht Mitarbeiter_innen'!$A:$A,'Übersicht Berichte'!$A32)</f>
        <v>0</v>
      </c>
      <c r="K32" s="108">
        <f ca="1">SUMIFS('Übersicht Mitarbeiter_innen'!L:L,'Übersicht Mitarbeiter_innen'!$B:$B,'Übersicht Berichte'!$B$28,'Übersicht Mitarbeiter_innen'!$A:$A,'Übersicht Berichte'!$A32)</f>
        <v>0</v>
      </c>
      <c r="L32" s="108">
        <f ca="1">SUMIFS('Übersicht Mitarbeiter_innen'!M:M,'Übersicht Mitarbeiter_innen'!$B:$B,'Übersicht Berichte'!$B$28,'Übersicht Mitarbeiter_innen'!$A:$A,'Übersicht Berichte'!$A32)</f>
        <v>0</v>
      </c>
      <c r="M32" s="108">
        <f ca="1">SUMIFS('Übersicht Mitarbeiter_innen'!N:N,'Übersicht Mitarbeiter_innen'!$B:$B,'Übersicht Berichte'!$B$28,'Übersicht Mitarbeiter_innen'!$A:$A,'Übersicht Berichte'!$A32)</f>
        <v>0</v>
      </c>
      <c r="N32" s="108">
        <f ca="1">SUMIFS('Übersicht Mitarbeiter_innen'!O:O,'Übersicht Mitarbeiter_innen'!$B:$B,'Übersicht Berichte'!$B$28,'Übersicht Mitarbeiter_innen'!$A:$A,'Übersicht Berichte'!$A32)</f>
        <v>0</v>
      </c>
      <c r="O32" s="108">
        <f ca="1">SUMIFS('Übersicht Mitarbeiter_innen'!P:P,'Übersicht Mitarbeiter_innen'!$B:$B,'Übersicht Berichte'!$B$28,'Übersicht Mitarbeiter_innen'!$A:$A,'Übersicht Berichte'!$A32)</f>
        <v>0</v>
      </c>
      <c r="P32" s="108">
        <f ca="1">SUMIFS('Übersicht Mitarbeiter_innen'!Q:Q,'Übersicht Mitarbeiter_innen'!$B:$B,'Übersicht Berichte'!$B$28,'Übersicht Mitarbeiter_innen'!$A:$A,'Übersicht Berichte'!$A32)</f>
        <v>0</v>
      </c>
      <c r="Q32" s="108">
        <f ca="1">SUMIFS('Übersicht Mitarbeiter_innen'!R:R,'Übersicht Mitarbeiter_innen'!$B:$B,'Übersicht Berichte'!$B$28,'Übersicht Mitarbeiter_innen'!$A:$A,'Übersicht Berichte'!$A32)</f>
        <v>0</v>
      </c>
      <c r="R32" s="108">
        <f ca="1">SUMIFS('Übersicht Mitarbeiter_innen'!S:S,'Übersicht Mitarbeiter_innen'!$B:$B,'Übersicht Berichte'!$B$28,'Übersicht Mitarbeiter_innen'!$A:$A,'Übersicht Berichte'!$A32)</f>
        <v>0</v>
      </c>
      <c r="S32" s="72">
        <f t="shared" ca="1" si="2"/>
        <v>0</v>
      </c>
    </row>
    <row r="33" spans="1:19" s="83" customFormat="1" ht="15.75">
      <c r="A33" s="110" t="s">
        <v>318</v>
      </c>
      <c r="B33" s="294"/>
      <c r="C33" s="111">
        <f ca="1">SUM(C28:C32)</f>
        <v>0</v>
      </c>
      <c r="D33" s="112">
        <f ca="1">SUM(D28:D32)</f>
        <v>0</v>
      </c>
      <c r="E33" s="112">
        <f t="shared" ref="E33:R33" ca="1" si="6">SUM(E28:E32)</f>
        <v>0</v>
      </c>
      <c r="F33" s="112">
        <f t="shared" ca="1" si="6"/>
        <v>0</v>
      </c>
      <c r="G33" s="112">
        <f t="shared" ca="1" si="6"/>
        <v>0</v>
      </c>
      <c r="H33" s="112">
        <f t="shared" ca="1" si="6"/>
        <v>0</v>
      </c>
      <c r="I33" s="112">
        <f t="shared" ca="1" si="6"/>
        <v>0</v>
      </c>
      <c r="J33" s="112">
        <f t="shared" ca="1" si="6"/>
        <v>0</v>
      </c>
      <c r="K33" s="112">
        <f t="shared" ca="1" si="6"/>
        <v>0</v>
      </c>
      <c r="L33" s="112">
        <f t="shared" ca="1" si="6"/>
        <v>0</v>
      </c>
      <c r="M33" s="112">
        <f t="shared" ca="1" si="6"/>
        <v>0</v>
      </c>
      <c r="N33" s="112">
        <f t="shared" ca="1" si="6"/>
        <v>0</v>
      </c>
      <c r="O33" s="112">
        <f t="shared" ca="1" si="6"/>
        <v>0</v>
      </c>
      <c r="P33" s="112">
        <f t="shared" ca="1" si="6"/>
        <v>0</v>
      </c>
      <c r="Q33" s="112">
        <f t="shared" ca="1" si="6"/>
        <v>0</v>
      </c>
      <c r="R33" s="112">
        <f t="shared" ca="1" si="6"/>
        <v>0</v>
      </c>
      <c r="S33" s="113">
        <f t="shared" ca="1" si="2"/>
        <v>0</v>
      </c>
    </row>
    <row r="34" spans="1:19" ht="15.75">
      <c r="A34" s="104" t="s">
        <v>313</v>
      </c>
      <c r="B34" s="292" t="s">
        <v>228</v>
      </c>
      <c r="C34" s="114">
        <f ca="1">SUMIFS('Übersicht Mitarbeiter_innen'!D:D,'Übersicht Mitarbeiter_innen'!B:B,'Übersicht Berichte'!$B$34,'Übersicht Mitarbeiter_innen'!A:A,'Übersicht Berichte'!$A34)</f>
        <v>0</v>
      </c>
      <c r="D34" s="115">
        <f ca="1">SUMIFS('Übersicht Mitarbeiter_innen'!E:E,'Übersicht Mitarbeiter_innen'!$B:$B,'Übersicht Berichte'!$B$34,'Übersicht Mitarbeiter_innen'!$A:$A,'Übersicht Berichte'!$A34)</f>
        <v>0</v>
      </c>
      <c r="E34" s="115">
        <f ca="1">SUMIFS('Übersicht Mitarbeiter_innen'!F:F,'Übersicht Mitarbeiter_innen'!$B:$B,'Übersicht Berichte'!$B$34,'Übersicht Mitarbeiter_innen'!$A:$A,'Übersicht Berichte'!$A34)</f>
        <v>0</v>
      </c>
      <c r="F34" s="115">
        <f ca="1">SUMIFS('Übersicht Mitarbeiter_innen'!G:G,'Übersicht Mitarbeiter_innen'!$B:$B,'Übersicht Berichte'!$B$34,'Übersicht Mitarbeiter_innen'!$A:$A,'Übersicht Berichte'!$A34)</f>
        <v>0</v>
      </c>
      <c r="G34" s="115">
        <f ca="1">SUMIFS('Übersicht Mitarbeiter_innen'!H:H,'Übersicht Mitarbeiter_innen'!$B:$B,'Übersicht Berichte'!$B$34,'Übersicht Mitarbeiter_innen'!$A:$A,'Übersicht Berichte'!$A34)</f>
        <v>0</v>
      </c>
      <c r="H34" s="115">
        <f ca="1">SUMIFS('Übersicht Mitarbeiter_innen'!I:I,'Übersicht Mitarbeiter_innen'!$B:$B,'Übersicht Berichte'!$B$34,'Übersicht Mitarbeiter_innen'!$A:$A,'Übersicht Berichte'!$A34)</f>
        <v>0</v>
      </c>
      <c r="I34" s="115">
        <f ca="1">SUMIFS('Übersicht Mitarbeiter_innen'!J:J,'Übersicht Mitarbeiter_innen'!$B:$B,'Übersicht Berichte'!$B$34,'Übersicht Mitarbeiter_innen'!$A:$A,'Übersicht Berichte'!$A34)</f>
        <v>0</v>
      </c>
      <c r="J34" s="115">
        <f ca="1">SUMIFS('Übersicht Mitarbeiter_innen'!K:K,'Übersicht Mitarbeiter_innen'!$B:$B,'Übersicht Berichte'!$B$34,'Übersicht Mitarbeiter_innen'!$A:$A,'Übersicht Berichte'!$A34)</f>
        <v>0</v>
      </c>
      <c r="K34" s="115">
        <f ca="1">SUMIFS('Übersicht Mitarbeiter_innen'!L:L,'Übersicht Mitarbeiter_innen'!$B:$B,'Übersicht Berichte'!$B$34,'Übersicht Mitarbeiter_innen'!$A:$A,'Übersicht Berichte'!$A34)</f>
        <v>0</v>
      </c>
      <c r="L34" s="115">
        <f ca="1">SUMIFS('Übersicht Mitarbeiter_innen'!M:M,'Übersicht Mitarbeiter_innen'!$B:$B,'Übersicht Berichte'!$B$34,'Übersicht Mitarbeiter_innen'!$A:$A,'Übersicht Berichte'!$A34)</f>
        <v>0</v>
      </c>
      <c r="M34" s="115">
        <f ca="1">SUMIFS('Übersicht Mitarbeiter_innen'!N:N,'Übersicht Mitarbeiter_innen'!$B:$B,'Übersicht Berichte'!$B$34,'Übersicht Mitarbeiter_innen'!$A:$A,'Übersicht Berichte'!$A34)</f>
        <v>0</v>
      </c>
      <c r="N34" s="115">
        <f ca="1">SUMIFS('Übersicht Mitarbeiter_innen'!O:O,'Übersicht Mitarbeiter_innen'!$B:$B,'Übersicht Berichte'!$B$34,'Übersicht Mitarbeiter_innen'!$A:$A,'Übersicht Berichte'!$A34)</f>
        <v>0</v>
      </c>
      <c r="O34" s="115">
        <f ca="1">SUMIFS('Übersicht Mitarbeiter_innen'!P:P,'Übersicht Mitarbeiter_innen'!$B:$B,'Übersicht Berichte'!$B$34,'Übersicht Mitarbeiter_innen'!$A:$A,'Übersicht Berichte'!$A34)</f>
        <v>0</v>
      </c>
      <c r="P34" s="115">
        <f ca="1">SUMIFS('Übersicht Mitarbeiter_innen'!Q:Q,'Übersicht Mitarbeiter_innen'!$B:$B,'Übersicht Berichte'!$B$34,'Übersicht Mitarbeiter_innen'!$A:$A,'Übersicht Berichte'!$A34)</f>
        <v>0</v>
      </c>
      <c r="Q34" s="115">
        <f ca="1">SUMIFS('Übersicht Mitarbeiter_innen'!R:R,'Übersicht Mitarbeiter_innen'!$B:$B,'Übersicht Berichte'!$B$34,'Übersicht Mitarbeiter_innen'!$A:$A,'Übersicht Berichte'!$A34)</f>
        <v>0</v>
      </c>
      <c r="R34" s="115">
        <f ca="1">SUMIFS('Übersicht Mitarbeiter_innen'!S:S,'Übersicht Mitarbeiter_innen'!$B:$B,'Übersicht Berichte'!$B$34,'Übersicht Mitarbeiter_innen'!$A:$A,'Übersicht Berichte'!$A34)</f>
        <v>0</v>
      </c>
      <c r="S34" s="116">
        <f t="shared" ca="1" si="2"/>
        <v>0</v>
      </c>
    </row>
    <row r="35" spans="1:19" ht="15.75">
      <c r="A35" s="107" t="s">
        <v>314</v>
      </c>
      <c r="B35" s="293"/>
      <c r="C35" s="75">
        <f ca="1">SUMIFS('Übersicht Mitarbeiter_innen'!D:D,'Übersicht Mitarbeiter_innen'!B:B,'Übersicht Berichte'!$B$34,'Übersicht Mitarbeiter_innen'!A:A,'Übersicht Berichte'!$A35)</f>
        <v>0</v>
      </c>
      <c r="D35" s="108">
        <f ca="1">SUMIFS('Übersicht Mitarbeiter_innen'!E:E,'Übersicht Mitarbeiter_innen'!$B:$B,'Übersicht Berichte'!$B$34,'Übersicht Mitarbeiter_innen'!$A:$A,'Übersicht Berichte'!$A35)</f>
        <v>0</v>
      </c>
      <c r="E35" s="108">
        <f ca="1">SUMIFS('Übersicht Mitarbeiter_innen'!F:F,'Übersicht Mitarbeiter_innen'!$B:$B,'Übersicht Berichte'!$B$34,'Übersicht Mitarbeiter_innen'!$A:$A,'Übersicht Berichte'!$A35)</f>
        <v>0</v>
      </c>
      <c r="F35" s="108">
        <f ca="1">SUMIFS('Übersicht Mitarbeiter_innen'!G:G,'Übersicht Mitarbeiter_innen'!$B:$B,'Übersicht Berichte'!$B$34,'Übersicht Mitarbeiter_innen'!$A:$A,'Übersicht Berichte'!$A35)</f>
        <v>0</v>
      </c>
      <c r="G35" s="108">
        <f ca="1">SUMIFS('Übersicht Mitarbeiter_innen'!H:H,'Übersicht Mitarbeiter_innen'!$B:$B,'Übersicht Berichte'!$B$34,'Übersicht Mitarbeiter_innen'!$A:$A,'Übersicht Berichte'!$A35)</f>
        <v>0</v>
      </c>
      <c r="H35" s="108">
        <f ca="1">SUMIFS('Übersicht Mitarbeiter_innen'!I:I,'Übersicht Mitarbeiter_innen'!$B:$B,'Übersicht Berichte'!$B$34,'Übersicht Mitarbeiter_innen'!$A:$A,'Übersicht Berichte'!$A35)</f>
        <v>0</v>
      </c>
      <c r="I35" s="108">
        <f ca="1">SUMIFS('Übersicht Mitarbeiter_innen'!J:J,'Übersicht Mitarbeiter_innen'!$B:$B,'Übersicht Berichte'!$B$34,'Übersicht Mitarbeiter_innen'!$A:$A,'Übersicht Berichte'!$A35)</f>
        <v>0</v>
      </c>
      <c r="J35" s="108">
        <f ca="1">SUMIFS('Übersicht Mitarbeiter_innen'!K:K,'Übersicht Mitarbeiter_innen'!$B:$B,'Übersicht Berichte'!$B$34,'Übersicht Mitarbeiter_innen'!$A:$A,'Übersicht Berichte'!$A35)</f>
        <v>0</v>
      </c>
      <c r="K35" s="108">
        <f ca="1">SUMIFS('Übersicht Mitarbeiter_innen'!L:L,'Übersicht Mitarbeiter_innen'!$B:$B,'Übersicht Berichte'!$B$34,'Übersicht Mitarbeiter_innen'!$A:$A,'Übersicht Berichte'!$A35)</f>
        <v>0</v>
      </c>
      <c r="L35" s="108">
        <f ca="1">SUMIFS('Übersicht Mitarbeiter_innen'!M:M,'Übersicht Mitarbeiter_innen'!$B:$B,'Übersicht Berichte'!$B$34,'Übersicht Mitarbeiter_innen'!$A:$A,'Übersicht Berichte'!$A35)</f>
        <v>0</v>
      </c>
      <c r="M35" s="108">
        <f ca="1">SUMIFS('Übersicht Mitarbeiter_innen'!N:N,'Übersicht Mitarbeiter_innen'!$B:$B,'Übersicht Berichte'!$B$34,'Übersicht Mitarbeiter_innen'!$A:$A,'Übersicht Berichte'!$A35)</f>
        <v>0</v>
      </c>
      <c r="N35" s="108">
        <f ca="1">SUMIFS('Übersicht Mitarbeiter_innen'!O:O,'Übersicht Mitarbeiter_innen'!$B:$B,'Übersicht Berichte'!$B$34,'Übersicht Mitarbeiter_innen'!$A:$A,'Übersicht Berichte'!$A35)</f>
        <v>0</v>
      </c>
      <c r="O35" s="108">
        <f ca="1">SUMIFS('Übersicht Mitarbeiter_innen'!P:P,'Übersicht Mitarbeiter_innen'!$B:$B,'Übersicht Berichte'!$B$34,'Übersicht Mitarbeiter_innen'!$A:$A,'Übersicht Berichte'!$A35)</f>
        <v>0</v>
      </c>
      <c r="P35" s="108">
        <f ca="1">SUMIFS('Übersicht Mitarbeiter_innen'!Q:Q,'Übersicht Mitarbeiter_innen'!$B:$B,'Übersicht Berichte'!$B$34,'Übersicht Mitarbeiter_innen'!$A:$A,'Übersicht Berichte'!$A35)</f>
        <v>0</v>
      </c>
      <c r="Q35" s="108">
        <f ca="1">SUMIFS('Übersicht Mitarbeiter_innen'!R:R,'Übersicht Mitarbeiter_innen'!$B:$B,'Übersicht Berichte'!$B$34,'Übersicht Mitarbeiter_innen'!$A:$A,'Übersicht Berichte'!$A35)</f>
        <v>0</v>
      </c>
      <c r="R35" s="108">
        <f ca="1">SUMIFS('Übersicht Mitarbeiter_innen'!S:S,'Übersicht Mitarbeiter_innen'!$B:$B,'Übersicht Berichte'!$B$34,'Übersicht Mitarbeiter_innen'!$A:$A,'Übersicht Berichte'!$A35)</f>
        <v>0</v>
      </c>
      <c r="S35" s="72">
        <f t="shared" ca="1" si="2"/>
        <v>0</v>
      </c>
    </row>
    <row r="36" spans="1:19" ht="15.75">
      <c r="A36" s="104" t="s">
        <v>315</v>
      </c>
      <c r="B36" s="293"/>
      <c r="C36" s="75">
        <f ca="1">SUMIFS('Übersicht Mitarbeiter_innen'!D:D,'Übersicht Mitarbeiter_innen'!B:B,'Übersicht Berichte'!$B$34,'Übersicht Mitarbeiter_innen'!A:A,'Übersicht Berichte'!$A36)</f>
        <v>0</v>
      </c>
      <c r="D36" s="108">
        <f ca="1">SUMIFS('Übersicht Mitarbeiter_innen'!E:E,'Übersicht Mitarbeiter_innen'!$B:$B,'Übersicht Berichte'!$B$34,'Übersicht Mitarbeiter_innen'!$A:$A,'Übersicht Berichte'!$A36)</f>
        <v>0</v>
      </c>
      <c r="E36" s="108">
        <f ca="1">SUMIFS('Übersicht Mitarbeiter_innen'!F:F,'Übersicht Mitarbeiter_innen'!$B:$B,'Übersicht Berichte'!$B$34,'Übersicht Mitarbeiter_innen'!$A:$A,'Übersicht Berichte'!$A36)</f>
        <v>0</v>
      </c>
      <c r="F36" s="108">
        <f ca="1">SUMIFS('Übersicht Mitarbeiter_innen'!G:G,'Übersicht Mitarbeiter_innen'!$B:$B,'Übersicht Berichte'!$B$34,'Übersicht Mitarbeiter_innen'!$A:$A,'Übersicht Berichte'!$A36)</f>
        <v>0</v>
      </c>
      <c r="G36" s="108">
        <f ca="1">SUMIFS('Übersicht Mitarbeiter_innen'!H:H,'Übersicht Mitarbeiter_innen'!$B:$B,'Übersicht Berichte'!$B$34,'Übersicht Mitarbeiter_innen'!$A:$A,'Übersicht Berichte'!$A36)</f>
        <v>0</v>
      </c>
      <c r="H36" s="108">
        <f ca="1">SUMIFS('Übersicht Mitarbeiter_innen'!I:I,'Übersicht Mitarbeiter_innen'!$B:$B,'Übersicht Berichte'!$B$34,'Übersicht Mitarbeiter_innen'!$A:$A,'Übersicht Berichte'!$A36)</f>
        <v>0</v>
      </c>
      <c r="I36" s="108">
        <f ca="1">SUMIFS('Übersicht Mitarbeiter_innen'!J:J,'Übersicht Mitarbeiter_innen'!$B:$B,'Übersicht Berichte'!$B$34,'Übersicht Mitarbeiter_innen'!$A:$A,'Übersicht Berichte'!$A36)</f>
        <v>0</v>
      </c>
      <c r="J36" s="117">
        <f ca="1">SUMIFS('Übersicht Mitarbeiter_innen'!K:K,'Übersicht Mitarbeiter_innen'!$B:$B,'Übersicht Berichte'!$B$34,'Übersicht Mitarbeiter_innen'!$A:$A,'Übersicht Berichte'!$A36)</f>
        <v>0</v>
      </c>
      <c r="K36" s="108">
        <f ca="1">SUMIFS('Übersicht Mitarbeiter_innen'!L:L,'Übersicht Mitarbeiter_innen'!$B:$B,'Übersicht Berichte'!$B$34,'Übersicht Mitarbeiter_innen'!$A:$A,'Übersicht Berichte'!$A36)</f>
        <v>0</v>
      </c>
      <c r="L36" s="108">
        <f ca="1">SUMIFS('Übersicht Mitarbeiter_innen'!M:M,'Übersicht Mitarbeiter_innen'!$B:$B,'Übersicht Berichte'!$B$34,'Übersicht Mitarbeiter_innen'!$A:$A,'Übersicht Berichte'!$A36)</f>
        <v>0</v>
      </c>
      <c r="M36" s="108">
        <f ca="1">SUMIFS('Übersicht Mitarbeiter_innen'!N:N,'Übersicht Mitarbeiter_innen'!$B:$B,'Übersicht Berichte'!$B$34,'Übersicht Mitarbeiter_innen'!$A:$A,'Übersicht Berichte'!$A36)</f>
        <v>0</v>
      </c>
      <c r="N36" s="108">
        <f ca="1">SUMIFS('Übersicht Mitarbeiter_innen'!O:O,'Übersicht Mitarbeiter_innen'!$B:$B,'Übersicht Berichte'!$B$34,'Übersicht Mitarbeiter_innen'!$A:$A,'Übersicht Berichte'!$A36)</f>
        <v>0</v>
      </c>
      <c r="O36" s="108">
        <f ca="1">SUMIFS('Übersicht Mitarbeiter_innen'!P:P,'Übersicht Mitarbeiter_innen'!$B:$B,'Übersicht Berichte'!$B$34,'Übersicht Mitarbeiter_innen'!$A:$A,'Übersicht Berichte'!$A36)</f>
        <v>0</v>
      </c>
      <c r="P36" s="108">
        <f ca="1">SUMIFS('Übersicht Mitarbeiter_innen'!Q:Q,'Übersicht Mitarbeiter_innen'!$B:$B,'Übersicht Berichte'!$B$34,'Übersicht Mitarbeiter_innen'!$A:$A,'Übersicht Berichte'!$A36)</f>
        <v>0</v>
      </c>
      <c r="Q36" s="108">
        <f ca="1">SUMIFS('Übersicht Mitarbeiter_innen'!R:R,'Übersicht Mitarbeiter_innen'!$B:$B,'Übersicht Berichte'!$B$34,'Übersicht Mitarbeiter_innen'!$A:$A,'Übersicht Berichte'!$A36)</f>
        <v>0</v>
      </c>
      <c r="R36" s="108">
        <f ca="1">SUMIFS('Übersicht Mitarbeiter_innen'!S:S,'Übersicht Mitarbeiter_innen'!$B:$B,'Übersicht Berichte'!$B$34,'Übersicht Mitarbeiter_innen'!$A:$A,'Übersicht Berichte'!$A36)</f>
        <v>0</v>
      </c>
      <c r="S36" s="72">
        <f t="shared" ca="1" si="2"/>
        <v>0</v>
      </c>
    </row>
    <row r="37" spans="1:19" ht="15.75">
      <c r="A37" s="104" t="s">
        <v>316</v>
      </c>
      <c r="B37" s="293"/>
      <c r="C37" s="75">
        <f ca="1">SUMIFS('Übersicht Mitarbeiter_innen'!D:D,'Übersicht Mitarbeiter_innen'!B:B,'Übersicht Berichte'!$B$34,'Übersicht Mitarbeiter_innen'!A:A,'Übersicht Berichte'!$A37)</f>
        <v>0</v>
      </c>
      <c r="D37" s="108">
        <f ca="1">SUMIFS('Übersicht Mitarbeiter_innen'!E:E,'Übersicht Mitarbeiter_innen'!$B:$B,'Übersicht Berichte'!$B$34,'Übersicht Mitarbeiter_innen'!$A:$A,'Übersicht Berichte'!$A37)</f>
        <v>0</v>
      </c>
      <c r="E37" s="108">
        <f ca="1">SUMIFS('Übersicht Mitarbeiter_innen'!F:F,'Übersicht Mitarbeiter_innen'!$B:$B,'Übersicht Berichte'!$B$34,'Übersicht Mitarbeiter_innen'!$A:$A,'Übersicht Berichte'!$A37)</f>
        <v>0</v>
      </c>
      <c r="F37" s="108">
        <f ca="1">SUMIFS('Übersicht Mitarbeiter_innen'!G:G,'Übersicht Mitarbeiter_innen'!$B:$B,'Übersicht Berichte'!$B$34,'Übersicht Mitarbeiter_innen'!$A:$A,'Übersicht Berichte'!$A37)</f>
        <v>0</v>
      </c>
      <c r="G37" s="108">
        <f ca="1">SUMIFS('Übersicht Mitarbeiter_innen'!H:H,'Übersicht Mitarbeiter_innen'!$B:$B,'Übersicht Berichte'!$B$34,'Übersicht Mitarbeiter_innen'!$A:$A,'Übersicht Berichte'!$A37)</f>
        <v>0</v>
      </c>
      <c r="H37" s="108">
        <f ca="1">SUMIFS('Übersicht Mitarbeiter_innen'!I:I,'Übersicht Mitarbeiter_innen'!$B:$B,'Übersicht Berichte'!$B$34,'Übersicht Mitarbeiter_innen'!$A:$A,'Übersicht Berichte'!$A37)</f>
        <v>0</v>
      </c>
      <c r="I37" s="108">
        <f ca="1">SUMIFS('Übersicht Mitarbeiter_innen'!J:J,'Übersicht Mitarbeiter_innen'!$B:$B,'Übersicht Berichte'!$B$34,'Übersicht Mitarbeiter_innen'!$A:$A,'Übersicht Berichte'!$A37)</f>
        <v>0</v>
      </c>
      <c r="J37" s="108">
        <f ca="1">SUMIFS('Übersicht Mitarbeiter_innen'!K:K,'Übersicht Mitarbeiter_innen'!$B:$B,'Übersicht Berichte'!$B$34,'Übersicht Mitarbeiter_innen'!$A:$A,'Übersicht Berichte'!$A37)</f>
        <v>0</v>
      </c>
      <c r="K37" s="108">
        <f ca="1">SUMIFS('Übersicht Mitarbeiter_innen'!L:L,'Übersicht Mitarbeiter_innen'!$B:$B,'Übersicht Berichte'!$B$34,'Übersicht Mitarbeiter_innen'!$A:$A,'Übersicht Berichte'!$A37)</f>
        <v>0</v>
      </c>
      <c r="L37" s="108">
        <f ca="1">SUMIFS('Übersicht Mitarbeiter_innen'!M:M,'Übersicht Mitarbeiter_innen'!$B:$B,'Übersicht Berichte'!$B$34,'Übersicht Mitarbeiter_innen'!$A:$A,'Übersicht Berichte'!$A37)</f>
        <v>0</v>
      </c>
      <c r="M37" s="108">
        <f ca="1">SUMIFS('Übersicht Mitarbeiter_innen'!N:N,'Übersicht Mitarbeiter_innen'!$B:$B,'Übersicht Berichte'!$B$34,'Übersicht Mitarbeiter_innen'!$A:$A,'Übersicht Berichte'!$A37)</f>
        <v>0</v>
      </c>
      <c r="N37" s="108">
        <f ca="1">SUMIFS('Übersicht Mitarbeiter_innen'!O:O,'Übersicht Mitarbeiter_innen'!$B:$B,'Übersicht Berichte'!$B$34,'Übersicht Mitarbeiter_innen'!$A:$A,'Übersicht Berichte'!$A37)</f>
        <v>0</v>
      </c>
      <c r="O37" s="108">
        <f ca="1">SUMIFS('Übersicht Mitarbeiter_innen'!P:P,'Übersicht Mitarbeiter_innen'!$B:$B,'Übersicht Berichte'!$B$34,'Übersicht Mitarbeiter_innen'!$A:$A,'Übersicht Berichte'!$A37)</f>
        <v>0</v>
      </c>
      <c r="P37" s="108">
        <f ca="1">SUMIFS('Übersicht Mitarbeiter_innen'!Q:Q,'Übersicht Mitarbeiter_innen'!$B:$B,'Übersicht Berichte'!$B$34,'Übersicht Mitarbeiter_innen'!$A:$A,'Übersicht Berichte'!$A37)</f>
        <v>0</v>
      </c>
      <c r="Q37" s="108">
        <f ca="1">SUMIFS('Übersicht Mitarbeiter_innen'!R:R,'Übersicht Mitarbeiter_innen'!$B:$B,'Übersicht Berichte'!$B$34,'Übersicht Mitarbeiter_innen'!$A:$A,'Übersicht Berichte'!$A37)</f>
        <v>0</v>
      </c>
      <c r="R37" s="108">
        <f ca="1">SUMIFS('Übersicht Mitarbeiter_innen'!S:S,'Übersicht Mitarbeiter_innen'!$B:$B,'Übersicht Berichte'!$B$34,'Übersicht Mitarbeiter_innen'!$A:$A,'Übersicht Berichte'!$A37)</f>
        <v>0</v>
      </c>
      <c r="S37" s="72">
        <f t="shared" ca="1" si="2"/>
        <v>0</v>
      </c>
    </row>
    <row r="38" spans="1:19" ht="15.75">
      <c r="A38" s="109" t="s">
        <v>317</v>
      </c>
      <c r="B38" s="293"/>
      <c r="C38" s="75">
        <f ca="1">SUMIFS('Übersicht Mitarbeiter_innen'!D:D,'Übersicht Mitarbeiter_innen'!B:B,'Übersicht Berichte'!$B$34,'Übersicht Mitarbeiter_innen'!A:A,'Übersicht Berichte'!$A38)</f>
        <v>0</v>
      </c>
      <c r="D38" s="108">
        <f ca="1">SUMIFS('Übersicht Mitarbeiter_innen'!E:E,'Übersicht Mitarbeiter_innen'!$B:$B,'Übersicht Berichte'!$B$34,'Übersicht Mitarbeiter_innen'!$A:$A,'Übersicht Berichte'!$A38)</f>
        <v>0</v>
      </c>
      <c r="E38" s="108">
        <f ca="1">SUMIFS('Übersicht Mitarbeiter_innen'!F:F,'Übersicht Mitarbeiter_innen'!$B:$B,'Übersicht Berichte'!$B$34,'Übersicht Mitarbeiter_innen'!$A:$A,'Übersicht Berichte'!$A38)</f>
        <v>0</v>
      </c>
      <c r="F38" s="108">
        <f ca="1">SUMIFS('Übersicht Mitarbeiter_innen'!G:G,'Übersicht Mitarbeiter_innen'!$B:$B,'Übersicht Berichte'!$B$34,'Übersicht Mitarbeiter_innen'!$A:$A,'Übersicht Berichte'!$A38)</f>
        <v>0</v>
      </c>
      <c r="G38" s="108">
        <f ca="1">SUMIFS('Übersicht Mitarbeiter_innen'!H:H,'Übersicht Mitarbeiter_innen'!$B:$B,'Übersicht Berichte'!$B$34,'Übersicht Mitarbeiter_innen'!$A:$A,'Übersicht Berichte'!$A38)</f>
        <v>0</v>
      </c>
      <c r="H38" s="108">
        <f ca="1">SUMIFS('Übersicht Mitarbeiter_innen'!I:I,'Übersicht Mitarbeiter_innen'!$B:$B,'Übersicht Berichte'!$B$34,'Übersicht Mitarbeiter_innen'!$A:$A,'Übersicht Berichte'!$A38)</f>
        <v>0</v>
      </c>
      <c r="I38" s="108">
        <f ca="1">SUMIFS('Übersicht Mitarbeiter_innen'!J:J,'Übersicht Mitarbeiter_innen'!$B:$B,'Übersicht Berichte'!$B$34,'Übersicht Mitarbeiter_innen'!$A:$A,'Übersicht Berichte'!$A38)</f>
        <v>0</v>
      </c>
      <c r="J38" s="108">
        <f ca="1">SUMIFS('Übersicht Mitarbeiter_innen'!K:K,'Übersicht Mitarbeiter_innen'!$B:$B,'Übersicht Berichte'!$B$34,'Übersicht Mitarbeiter_innen'!$A:$A,'Übersicht Berichte'!$A38)</f>
        <v>0</v>
      </c>
      <c r="K38" s="108">
        <f ca="1">SUMIFS('Übersicht Mitarbeiter_innen'!L:L,'Übersicht Mitarbeiter_innen'!$B:$B,'Übersicht Berichte'!$B$34,'Übersicht Mitarbeiter_innen'!$A:$A,'Übersicht Berichte'!$A38)</f>
        <v>0</v>
      </c>
      <c r="L38" s="108">
        <f ca="1">SUMIFS('Übersicht Mitarbeiter_innen'!M:M,'Übersicht Mitarbeiter_innen'!$B:$B,'Übersicht Berichte'!$B$34,'Übersicht Mitarbeiter_innen'!$A:$A,'Übersicht Berichte'!$A38)</f>
        <v>0</v>
      </c>
      <c r="M38" s="108">
        <f ca="1">SUMIFS('Übersicht Mitarbeiter_innen'!N:N,'Übersicht Mitarbeiter_innen'!$B:$B,'Übersicht Berichte'!$B$34,'Übersicht Mitarbeiter_innen'!$A:$A,'Übersicht Berichte'!$A38)</f>
        <v>0</v>
      </c>
      <c r="N38" s="108">
        <f ca="1">SUMIFS('Übersicht Mitarbeiter_innen'!O:O,'Übersicht Mitarbeiter_innen'!$B:$B,'Übersicht Berichte'!$B$34,'Übersicht Mitarbeiter_innen'!$A:$A,'Übersicht Berichte'!$A38)</f>
        <v>0</v>
      </c>
      <c r="O38" s="108">
        <f ca="1">SUMIFS('Übersicht Mitarbeiter_innen'!P:P,'Übersicht Mitarbeiter_innen'!$B:$B,'Übersicht Berichte'!$B$34,'Übersicht Mitarbeiter_innen'!$A:$A,'Übersicht Berichte'!$A38)</f>
        <v>0</v>
      </c>
      <c r="P38" s="108">
        <f ca="1">SUMIFS('Übersicht Mitarbeiter_innen'!Q:Q,'Übersicht Mitarbeiter_innen'!$B:$B,'Übersicht Berichte'!$B$34,'Übersicht Mitarbeiter_innen'!$A:$A,'Übersicht Berichte'!$A38)</f>
        <v>0</v>
      </c>
      <c r="Q38" s="108">
        <f ca="1">SUMIFS('Übersicht Mitarbeiter_innen'!R:R,'Übersicht Mitarbeiter_innen'!$B:$B,'Übersicht Berichte'!$B$34,'Übersicht Mitarbeiter_innen'!$A:$A,'Übersicht Berichte'!$A38)</f>
        <v>0</v>
      </c>
      <c r="R38" s="108">
        <f ca="1">SUMIFS('Übersicht Mitarbeiter_innen'!S:S,'Übersicht Mitarbeiter_innen'!$B:$B,'Übersicht Berichte'!$B$34,'Übersicht Mitarbeiter_innen'!$A:$A,'Übersicht Berichte'!$A38)</f>
        <v>0</v>
      </c>
      <c r="S38" s="72">
        <f t="shared" ca="1" si="2"/>
        <v>0</v>
      </c>
    </row>
    <row r="39" spans="1:19" s="83" customFormat="1" ht="15.75">
      <c r="A39" s="110" t="s">
        <v>318</v>
      </c>
      <c r="B39" s="294"/>
      <c r="C39" s="111">
        <f ca="1">SUM(C34:C38)</f>
        <v>0</v>
      </c>
      <c r="D39" s="112">
        <f ca="1">SUM(D34:D38)</f>
        <v>0</v>
      </c>
      <c r="E39" s="112">
        <f t="shared" ref="E39:R39" ca="1" si="7">SUM(E34:E38)</f>
        <v>0</v>
      </c>
      <c r="F39" s="112">
        <f t="shared" ca="1" si="7"/>
        <v>0</v>
      </c>
      <c r="G39" s="112">
        <f t="shared" ca="1" si="7"/>
        <v>0</v>
      </c>
      <c r="H39" s="112">
        <f t="shared" ca="1" si="7"/>
        <v>0</v>
      </c>
      <c r="I39" s="112">
        <f t="shared" ca="1" si="7"/>
        <v>0</v>
      </c>
      <c r="J39" s="112">
        <f t="shared" ca="1" si="7"/>
        <v>0</v>
      </c>
      <c r="K39" s="112">
        <f t="shared" ca="1" si="7"/>
        <v>0</v>
      </c>
      <c r="L39" s="112">
        <f t="shared" ca="1" si="7"/>
        <v>0</v>
      </c>
      <c r="M39" s="112">
        <f t="shared" ca="1" si="7"/>
        <v>0</v>
      </c>
      <c r="N39" s="112">
        <f t="shared" ca="1" si="7"/>
        <v>0</v>
      </c>
      <c r="O39" s="112">
        <f t="shared" ca="1" si="7"/>
        <v>0</v>
      </c>
      <c r="P39" s="112">
        <f t="shared" ca="1" si="7"/>
        <v>0</v>
      </c>
      <c r="Q39" s="112">
        <f t="shared" ca="1" si="7"/>
        <v>0</v>
      </c>
      <c r="R39" s="112">
        <f t="shared" ca="1" si="7"/>
        <v>0</v>
      </c>
      <c r="S39" s="113">
        <f t="shared" ca="1" si="2"/>
        <v>0</v>
      </c>
    </row>
    <row r="40" spans="1:19" ht="15.75">
      <c r="A40" s="104" t="s">
        <v>313</v>
      </c>
      <c r="B40" s="295" t="s">
        <v>89</v>
      </c>
      <c r="C40" s="114">
        <f ca="1">SUMIFS('Übersicht Mitarbeiter_innen'!D:D,'Übersicht Mitarbeiter_innen'!B:B,'Übersicht Berichte'!$B$40,'Übersicht Mitarbeiter_innen'!A:A,'Übersicht Berichte'!$A40)</f>
        <v>0</v>
      </c>
      <c r="D40" s="115">
        <f ca="1">SUMIFS('Übersicht Mitarbeiter_innen'!E:E,'Übersicht Mitarbeiter_innen'!$B:$B,'Übersicht Berichte'!$B$40,'Übersicht Mitarbeiter_innen'!$A:$A,'Übersicht Berichte'!$A40)</f>
        <v>0</v>
      </c>
      <c r="E40" s="115">
        <f ca="1">SUMIFS('Übersicht Mitarbeiter_innen'!F:F,'Übersicht Mitarbeiter_innen'!$B:$B,'Übersicht Berichte'!$B$40,'Übersicht Mitarbeiter_innen'!$A:$A,'Übersicht Berichte'!$A40)</f>
        <v>0</v>
      </c>
      <c r="F40" s="115">
        <f ca="1">SUMIFS('Übersicht Mitarbeiter_innen'!G:G,'Übersicht Mitarbeiter_innen'!$B:$B,'Übersicht Berichte'!$B$40,'Übersicht Mitarbeiter_innen'!$A:$A,'Übersicht Berichte'!$A40)</f>
        <v>0</v>
      </c>
      <c r="G40" s="115">
        <f ca="1">SUMIFS('Übersicht Mitarbeiter_innen'!H:H,'Übersicht Mitarbeiter_innen'!$B:$B,'Übersicht Berichte'!$B$40,'Übersicht Mitarbeiter_innen'!$A:$A,'Übersicht Berichte'!$A40)</f>
        <v>0</v>
      </c>
      <c r="H40" s="115">
        <f ca="1">SUMIFS('Übersicht Mitarbeiter_innen'!I:I,'Übersicht Mitarbeiter_innen'!$B:$B,'Übersicht Berichte'!$B$40,'Übersicht Mitarbeiter_innen'!$A:$A,'Übersicht Berichte'!$A40)</f>
        <v>0</v>
      </c>
      <c r="I40" s="115">
        <f ca="1">SUMIFS('Übersicht Mitarbeiter_innen'!J:J,'Übersicht Mitarbeiter_innen'!$B:$B,'Übersicht Berichte'!$B$40,'Übersicht Mitarbeiter_innen'!$A:$A,'Übersicht Berichte'!$A40)</f>
        <v>0</v>
      </c>
      <c r="J40" s="115">
        <f ca="1">SUMIFS('Übersicht Mitarbeiter_innen'!K:K,'Übersicht Mitarbeiter_innen'!$B:$B,'Übersicht Berichte'!$B$40,'Übersicht Mitarbeiter_innen'!$A:$A,'Übersicht Berichte'!$A40)</f>
        <v>0</v>
      </c>
      <c r="K40" s="115">
        <f ca="1">SUMIFS('Übersicht Mitarbeiter_innen'!L:L,'Übersicht Mitarbeiter_innen'!$B:$B,'Übersicht Berichte'!$B$40,'Übersicht Mitarbeiter_innen'!$A:$A,'Übersicht Berichte'!$A40)</f>
        <v>0</v>
      </c>
      <c r="L40" s="115">
        <f ca="1">SUMIFS('Übersicht Mitarbeiter_innen'!M:M,'Übersicht Mitarbeiter_innen'!$B:$B,'Übersicht Berichte'!$B$40,'Übersicht Mitarbeiter_innen'!$A:$A,'Übersicht Berichte'!$A40)</f>
        <v>0</v>
      </c>
      <c r="M40" s="115">
        <f ca="1">SUMIFS('Übersicht Mitarbeiter_innen'!N:N,'Übersicht Mitarbeiter_innen'!$B:$B,'Übersicht Berichte'!$B$40,'Übersicht Mitarbeiter_innen'!$A:$A,'Übersicht Berichte'!$A40)</f>
        <v>0</v>
      </c>
      <c r="N40" s="115">
        <f ca="1">SUMIFS('Übersicht Mitarbeiter_innen'!O:O,'Übersicht Mitarbeiter_innen'!$B:$B,'Übersicht Berichte'!$B$40,'Übersicht Mitarbeiter_innen'!$A:$A,'Übersicht Berichte'!$A40)</f>
        <v>0</v>
      </c>
      <c r="O40" s="115">
        <f ca="1">SUMIFS('Übersicht Mitarbeiter_innen'!P:P,'Übersicht Mitarbeiter_innen'!$B:$B,'Übersicht Berichte'!$B$40,'Übersicht Mitarbeiter_innen'!$A:$A,'Übersicht Berichte'!$A40)</f>
        <v>0</v>
      </c>
      <c r="P40" s="115">
        <f ca="1">SUMIFS('Übersicht Mitarbeiter_innen'!Q:Q,'Übersicht Mitarbeiter_innen'!$B:$B,'Übersicht Berichte'!$B$40,'Übersicht Mitarbeiter_innen'!$A:$A,'Übersicht Berichte'!$A40)</f>
        <v>0</v>
      </c>
      <c r="Q40" s="115">
        <f ca="1">SUMIFS('Übersicht Mitarbeiter_innen'!R:R,'Übersicht Mitarbeiter_innen'!$B:$B,'Übersicht Berichte'!$B$40,'Übersicht Mitarbeiter_innen'!$A:$A,'Übersicht Berichte'!$A40)</f>
        <v>0</v>
      </c>
      <c r="R40" s="115">
        <f ca="1">SUMIFS('Übersicht Mitarbeiter_innen'!S:S,'Übersicht Mitarbeiter_innen'!$B:$B,'Übersicht Berichte'!$B$40,'Übersicht Mitarbeiter_innen'!$A:$A,'Übersicht Berichte'!$A40)</f>
        <v>0</v>
      </c>
      <c r="S40" s="116">
        <f t="shared" ca="1" si="2"/>
        <v>0</v>
      </c>
    </row>
    <row r="41" spans="1:19" ht="15.75">
      <c r="A41" s="107" t="s">
        <v>314</v>
      </c>
      <c r="B41" s="296"/>
      <c r="C41" s="75">
        <f ca="1">SUMIFS('Übersicht Mitarbeiter_innen'!D:D,'Übersicht Mitarbeiter_innen'!B:B,'Übersicht Berichte'!$B$40,'Übersicht Mitarbeiter_innen'!A:A,'Übersicht Berichte'!$A41)</f>
        <v>0</v>
      </c>
      <c r="D41" s="108">
        <f ca="1">SUMIFS('Übersicht Mitarbeiter_innen'!E:E,'Übersicht Mitarbeiter_innen'!$B:$B,'Übersicht Berichte'!$B$40,'Übersicht Mitarbeiter_innen'!$A:$A,'Übersicht Berichte'!$A41)</f>
        <v>0</v>
      </c>
      <c r="E41" s="108">
        <f ca="1">SUMIFS('Übersicht Mitarbeiter_innen'!F:F,'Übersicht Mitarbeiter_innen'!$B:$B,'Übersicht Berichte'!$B$40,'Übersicht Mitarbeiter_innen'!$A:$A,'Übersicht Berichte'!$A41)</f>
        <v>0</v>
      </c>
      <c r="F41" s="108">
        <f ca="1">SUMIFS('Übersicht Mitarbeiter_innen'!G:G,'Übersicht Mitarbeiter_innen'!$B:$B,'Übersicht Berichte'!$B$40,'Übersicht Mitarbeiter_innen'!$A:$A,'Übersicht Berichte'!$A41)</f>
        <v>0</v>
      </c>
      <c r="G41" s="108">
        <f ca="1">SUMIFS('Übersicht Mitarbeiter_innen'!H:H,'Übersicht Mitarbeiter_innen'!$B:$B,'Übersicht Berichte'!$B$40,'Übersicht Mitarbeiter_innen'!$A:$A,'Übersicht Berichte'!$A41)</f>
        <v>0</v>
      </c>
      <c r="H41" s="108">
        <f ca="1">SUMIFS('Übersicht Mitarbeiter_innen'!I:I,'Übersicht Mitarbeiter_innen'!$B:$B,'Übersicht Berichte'!$B$40,'Übersicht Mitarbeiter_innen'!$A:$A,'Übersicht Berichte'!$A41)</f>
        <v>0</v>
      </c>
      <c r="I41" s="108">
        <f ca="1">SUMIFS('Übersicht Mitarbeiter_innen'!J:J,'Übersicht Mitarbeiter_innen'!$B:$B,'Übersicht Berichte'!$B$40,'Übersicht Mitarbeiter_innen'!$A:$A,'Übersicht Berichte'!$A41)</f>
        <v>0</v>
      </c>
      <c r="J41" s="108">
        <f ca="1">SUMIFS('Übersicht Mitarbeiter_innen'!K:K,'Übersicht Mitarbeiter_innen'!$B:$B,'Übersicht Berichte'!$B$40,'Übersicht Mitarbeiter_innen'!$A:$A,'Übersicht Berichte'!$A41)</f>
        <v>0</v>
      </c>
      <c r="K41" s="108">
        <f ca="1">SUMIFS('Übersicht Mitarbeiter_innen'!L:L,'Übersicht Mitarbeiter_innen'!$B:$B,'Übersicht Berichte'!$B$40,'Übersicht Mitarbeiter_innen'!$A:$A,'Übersicht Berichte'!$A41)</f>
        <v>0</v>
      </c>
      <c r="L41" s="108">
        <f ca="1">SUMIFS('Übersicht Mitarbeiter_innen'!M:M,'Übersicht Mitarbeiter_innen'!$B:$B,'Übersicht Berichte'!$B$40,'Übersicht Mitarbeiter_innen'!$A:$A,'Übersicht Berichte'!$A41)</f>
        <v>0</v>
      </c>
      <c r="M41" s="108">
        <f ca="1">SUMIFS('Übersicht Mitarbeiter_innen'!N:N,'Übersicht Mitarbeiter_innen'!$B:$B,'Übersicht Berichte'!$B$40,'Übersicht Mitarbeiter_innen'!$A:$A,'Übersicht Berichte'!$A41)</f>
        <v>0</v>
      </c>
      <c r="N41" s="108">
        <f ca="1">SUMIFS('Übersicht Mitarbeiter_innen'!O:O,'Übersicht Mitarbeiter_innen'!$B:$B,'Übersicht Berichte'!$B$40,'Übersicht Mitarbeiter_innen'!$A:$A,'Übersicht Berichte'!$A41)</f>
        <v>0</v>
      </c>
      <c r="O41" s="108">
        <f ca="1">SUMIFS('Übersicht Mitarbeiter_innen'!P:P,'Übersicht Mitarbeiter_innen'!$B:$B,'Übersicht Berichte'!$B$40,'Übersicht Mitarbeiter_innen'!$A:$A,'Übersicht Berichte'!$A41)</f>
        <v>0</v>
      </c>
      <c r="P41" s="108">
        <f ca="1">SUMIFS('Übersicht Mitarbeiter_innen'!Q:Q,'Übersicht Mitarbeiter_innen'!$B:$B,'Übersicht Berichte'!$B$40,'Übersicht Mitarbeiter_innen'!$A:$A,'Übersicht Berichte'!$A41)</f>
        <v>0</v>
      </c>
      <c r="Q41" s="108">
        <f ca="1">SUMIFS('Übersicht Mitarbeiter_innen'!R:R,'Übersicht Mitarbeiter_innen'!$B:$B,'Übersicht Berichte'!$B$40,'Übersicht Mitarbeiter_innen'!$A:$A,'Übersicht Berichte'!$A41)</f>
        <v>0</v>
      </c>
      <c r="R41" s="108">
        <f ca="1">SUMIFS('Übersicht Mitarbeiter_innen'!S:S,'Übersicht Mitarbeiter_innen'!$B:$B,'Übersicht Berichte'!$B$40,'Übersicht Mitarbeiter_innen'!$A:$A,'Übersicht Berichte'!$A41)</f>
        <v>0</v>
      </c>
      <c r="S41" s="72">
        <f t="shared" ca="1" si="2"/>
        <v>0</v>
      </c>
    </row>
    <row r="42" spans="1:19" ht="15.75">
      <c r="A42" s="104" t="s">
        <v>315</v>
      </c>
      <c r="B42" s="296"/>
      <c r="C42" s="75">
        <f ca="1">SUMIFS('Übersicht Mitarbeiter_innen'!D:D,'Übersicht Mitarbeiter_innen'!B:B,'Übersicht Berichte'!$B$40,'Übersicht Mitarbeiter_innen'!A:A,'Übersicht Berichte'!$A42)</f>
        <v>0</v>
      </c>
      <c r="D42" s="108">
        <f ca="1">SUMIFS('Übersicht Mitarbeiter_innen'!E:E,'Übersicht Mitarbeiter_innen'!$B:$B,'Übersicht Berichte'!$B$40,'Übersicht Mitarbeiter_innen'!$A:$A,'Übersicht Berichte'!$A42)</f>
        <v>0</v>
      </c>
      <c r="E42" s="108">
        <f ca="1">SUMIFS('Übersicht Mitarbeiter_innen'!F:F,'Übersicht Mitarbeiter_innen'!$B:$B,'Übersicht Berichte'!$B$40,'Übersicht Mitarbeiter_innen'!$A:$A,'Übersicht Berichte'!$A42)</f>
        <v>0</v>
      </c>
      <c r="F42" s="108">
        <f ca="1">SUMIFS('Übersicht Mitarbeiter_innen'!G:G,'Übersicht Mitarbeiter_innen'!$B:$B,'Übersicht Berichte'!$B$40,'Übersicht Mitarbeiter_innen'!$A:$A,'Übersicht Berichte'!$A42)</f>
        <v>0</v>
      </c>
      <c r="G42" s="108">
        <f ca="1">SUMIFS('Übersicht Mitarbeiter_innen'!H:H,'Übersicht Mitarbeiter_innen'!$B:$B,'Übersicht Berichte'!$B$40,'Übersicht Mitarbeiter_innen'!$A:$A,'Übersicht Berichte'!$A42)</f>
        <v>0</v>
      </c>
      <c r="H42" s="108">
        <f ca="1">SUMIFS('Übersicht Mitarbeiter_innen'!I:I,'Übersicht Mitarbeiter_innen'!$B:$B,'Übersicht Berichte'!$B$40,'Übersicht Mitarbeiter_innen'!$A:$A,'Übersicht Berichte'!$A42)</f>
        <v>0</v>
      </c>
      <c r="I42" s="108">
        <f ca="1">SUMIFS('Übersicht Mitarbeiter_innen'!J:J,'Übersicht Mitarbeiter_innen'!$B:$B,'Übersicht Berichte'!$B$40,'Übersicht Mitarbeiter_innen'!$A:$A,'Übersicht Berichte'!$A42)</f>
        <v>0</v>
      </c>
      <c r="J42" s="108">
        <f ca="1">SUMIFS('Übersicht Mitarbeiter_innen'!K:K,'Übersicht Mitarbeiter_innen'!$B:$B,'Übersicht Berichte'!$B$40,'Übersicht Mitarbeiter_innen'!$A:$A,'Übersicht Berichte'!$A42)</f>
        <v>0</v>
      </c>
      <c r="K42" s="108">
        <f ca="1">SUMIFS('Übersicht Mitarbeiter_innen'!L:L,'Übersicht Mitarbeiter_innen'!$B:$B,'Übersicht Berichte'!$B$40,'Übersicht Mitarbeiter_innen'!$A:$A,'Übersicht Berichte'!$A42)</f>
        <v>0</v>
      </c>
      <c r="L42" s="108">
        <f ca="1">SUMIFS('Übersicht Mitarbeiter_innen'!M:M,'Übersicht Mitarbeiter_innen'!$B:$B,'Übersicht Berichte'!$B$40,'Übersicht Mitarbeiter_innen'!$A:$A,'Übersicht Berichte'!$A42)</f>
        <v>0</v>
      </c>
      <c r="M42" s="108">
        <f ca="1">SUMIFS('Übersicht Mitarbeiter_innen'!N:N,'Übersicht Mitarbeiter_innen'!$B:$B,'Übersicht Berichte'!$B$40,'Übersicht Mitarbeiter_innen'!$A:$A,'Übersicht Berichte'!$A42)</f>
        <v>0</v>
      </c>
      <c r="N42" s="108">
        <f ca="1">SUMIFS('Übersicht Mitarbeiter_innen'!O:O,'Übersicht Mitarbeiter_innen'!$B:$B,'Übersicht Berichte'!$B$40,'Übersicht Mitarbeiter_innen'!$A:$A,'Übersicht Berichte'!$A42)</f>
        <v>0</v>
      </c>
      <c r="O42" s="108">
        <f ca="1">SUMIFS('Übersicht Mitarbeiter_innen'!P:P,'Übersicht Mitarbeiter_innen'!$B:$B,'Übersicht Berichte'!$B$40,'Übersicht Mitarbeiter_innen'!$A:$A,'Übersicht Berichte'!$A42)</f>
        <v>0</v>
      </c>
      <c r="P42" s="108">
        <f ca="1">SUMIFS('Übersicht Mitarbeiter_innen'!Q:Q,'Übersicht Mitarbeiter_innen'!$B:$B,'Übersicht Berichte'!$B$40,'Übersicht Mitarbeiter_innen'!$A:$A,'Übersicht Berichte'!$A42)</f>
        <v>0</v>
      </c>
      <c r="Q42" s="108">
        <f ca="1">SUMIFS('Übersicht Mitarbeiter_innen'!R:R,'Übersicht Mitarbeiter_innen'!$B:$B,'Übersicht Berichte'!$B$40,'Übersicht Mitarbeiter_innen'!$A:$A,'Übersicht Berichte'!$A42)</f>
        <v>0</v>
      </c>
      <c r="R42" s="108">
        <f ca="1">SUMIFS('Übersicht Mitarbeiter_innen'!S:S,'Übersicht Mitarbeiter_innen'!$B:$B,'Übersicht Berichte'!$B$40,'Übersicht Mitarbeiter_innen'!$A:$A,'Übersicht Berichte'!$A42)</f>
        <v>0</v>
      </c>
      <c r="S42" s="72">
        <f t="shared" ca="1" si="2"/>
        <v>0</v>
      </c>
    </row>
    <row r="43" spans="1:19" ht="15.75">
      <c r="A43" s="104" t="s">
        <v>316</v>
      </c>
      <c r="B43" s="296"/>
      <c r="C43" s="75">
        <f ca="1">SUMIFS('Übersicht Mitarbeiter_innen'!D:D,'Übersicht Mitarbeiter_innen'!B:B,'Übersicht Berichte'!$B$40,'Übersicht Mitarbeiter_innen'!A:A,'Übersicht Berichte'!$A43)</f>
        <v>0</v>
      </c>
      <c r="D43" s="108">
        <f ca="1">SUMIFS('Übersicht Mitarbeiter_innen'!E:E,'Übersicht Mitarbeiter_innen'!$B:$B,'Übersicht Berichte'!$B$40,'Übersicht Mitarbeiter_innen'!$A:$A,'Übersicht Berichte'!$A43)</f>
        <v>0</v>
      </c>
      <c r="E43" s="108">
        <f ca="1">SUMIFS('Übersicht Mitarbeiter_innen'!F:F,'Übersicht Mitarbeiter_innen'!$B:$B,'Übersicht Berichte'!$B$40,'Übersicht Mitarbeiter_innen'!$A:$A,'Übersicht Berichte'!$A43)</f>
        <v>0</v>
      </c>
      <c r="F43" s="108">
        <f ca="1">SUMIFS('Übersicht Mitarbeiter_innen'!G:G,'Übersicht Mitarbeiter_innen'!$B:$B,'Übersicht Berichte'!$B$40,'Übersicht Mitarbeiter_innen'!$A:$A,'Übersicht Berichte'!$A43)</f>
        <v>0</v>
      </c>
      <c r="G43" s="108">
        <f ca="1">SUMIFS('Übersicht Mitarbeiter_innen'!H:H,'Übersicht Mitarbeiter_innen'!$B:$B,'Übersicht Berichte'!$B$40,'Übersicht Mitarbeiter_innen'!$A:$A,'Übersicht Berichte'!$A43)</f>
        <v>0</v>
      </c>
      <c r="H43" s="108">
        <f ca="1">SUMIFS('Übersicht Mitarbeiter_innen'!I:I,'Übersicht Mitarbeiter_innen'!$B:$B,'Übersicht Berichte'!$B$40,'Übersicht Mitarbeiter_innen'!$A:$A,'Übersicht Berichte'!$A43)</f>
        <v>0</v>
      </c>
      <c r="I43" s="108">
        <f ca="1">SUMIFS('Übersicht Mitarbeiter_innen'!J:J,'Übersicht Mitarbeiter_innen'!$B:$B,'Übersicht Berichte'!$B$40,'Übersicht Mitarbeiter_innen'!$A:$A,'Übersicht Berichte'!$A43)</f>
        <v>0</v>
      </c>
      <c r="J43" s="108">
        <f ca="1">SUMIFS('Übersicht Mitarbeiter_innen'!K:K,'Übersicht Mitarbeiter_innen'!$B:$B,'Übersicht Berichte'!$B$40,'Übersicht Mitarbeiter_innen'!$A:$A,'Übersicht Berichte'!$A43)</f>
        <v>0</v>
      </c>
      <c r="K43" s="108">
        <f ca="1">SUMIFS('Übersicht Mitarbeiter_innen'!L:L,'Übersicht Mitarbeiter_innen'!$B:$B,'Übersicht Berichte'!$B$40,'Übersicht Mitarbeiter_innen'!$A:$A,'Übersicht Berichte'!$A43)</f>
        <v>0</v>
      </c>
      <c r="L43" s="108">
        <f ca="1">SUMIFS('Übersicht Mitarbeiter_innen'!M:M,'Übersicht Mitarbeiter_innen'!$B:$B,'Übersicht Berichte'!$B$40,'Übersicht Mitarbeiter_innen'!$A:$A,'Übersicht Berichte'!$A43)</f>
        <v>0</v>
      </c>
      <c r="M43" s="108">
        <f ca="1">SUMIFS('Übersicht Mitarbeiter_innen'!N:N,'Übersicht Mitarbeiter_innen'!$B:$B,'Übersicht Berichte'!$B$40,'Übersicht Mitarbeiter_innen'!$A:$A,'Übersicht Berichte'!$A43)</f>
        <v>0</v>
      </c>
      <c r="N43" s="108">
        <f ca="1">SUMIFS('Übersicht Mitarbeiter_innen'!O:O,'Übersicht Mitarbeiter_innen'!$B:$B,'Übersicht Berichte'!$B$40,'Übersicht Mitarbeiter_innen'!$A:$A,'Übersicht Berichte'!$A43)</f>
        <v>0</v>
      </c>
      <c r="O43" s="108">
        <f ca="1">SUMIFS('Übersicht Mitarbeiter_innen'!P:P,'Übersicht Mitarbeiter_innen'!$B:$B,'Übersicht Berichte'!$B$40,'Übersicht Mitarbeiter_innen'!$A:$A,'Übersicht Berichte'!$A43)</f>
        <v>0</v>
      </c>
      <c r="P43" s="108">
        <f ca="1">SUMIFS('Übersicht Mitarbeiter_innen'!Q:Q,'Übersicht Mitarbeiter_innen'!$B:$B,'Übersicht Berichte'!$B$40,'Übersicht Mitarbeiter_innen'!$A:$A,'Übersicht Berichte'!$A43)</f>
        <v>0</v>
      </c>
      <c r="Q43" s="108">
        <f ca="1">SUMIFS('Übersicht Mitarbeiter_innen'!R:R,'Übersicht Mitarbeiter_innen'!$B:$B,'Übersicht Berichte'!$B$40,'Übersicht Mitarbeiter_innen'!$A:$A,'Übersicht Berichte'!$A43)</f>
        <v>0</v>
      </c>
      <c r="R43" s="108">
        <f ca="1">SUMIFS('Übersicht Mitarbeiter_innen'!S:S,'Übersicht Mitarbeiter_innen'!$B:$B,'Übersicht Berichte'!$B$40,'Übersicht Mitarbeiter_innen'!$A:$A,'Übersicht Berichte'!$A43)</f>
        <v>0</v>
      </c>
      <c r="S43" s="72">
        <f t="shared" ca="1" si="2"/>
        <v>0</v>
      </c>
    </row>
    <row r="44" spans="1:19" ht="15.75">
      <c r="A44" s="109" t="s">
        <v>317</v>
      </c>
      <c r="B44" s="296"/>
      <c r="C44" s="75">
        <f ca="1">SUMIFS('Übersicht Mitarbeiter_innen'!D:D,'Übersicht Mitarbeiter_innen'!B:B,'Übersicht Berichte'!$B$40,'Übersicht Mitarbeiter_innen'!A:A,'Übersicht Berichte'!$A44)</f>
        <v>0</v>
      </c>
      <c r="D44" s="108">
        <f ca="1">SUMIFS('Übersicht Mitarbeiter_innen'!E:E,'Übersicht Mitarbeiter_innen'!$B:$B,'Übersicht Berichte'!$B$40,'Übersicht Mitarbeiter_innen'!$A:$A,'Übersicht Berichte'!$A44)</f>
        <v>0</v>
      </c>
      <c r="E44" s="108">
        <f ca="1">SUMIFS('Übersicht Mitarbeiter_innen'!F:F,'Übersicht Mitarbeiter_innen'!$B:$B,'Übersicht Berichte'!$B$40,'Übersicht Mitarbeiter_innen'!$A:$A,'Übersicht Berichte'!$A44)</f>
        <v>0</v>
      </c>
      <c r="F44" s="108">
        <f ca="1">SUMIFS('Übersicht Mitarbeiter_innen'!G:G,'Übersicht Mitarbeiter_innen'!$B:$B,'Übersicht Berichte'!$B$40,'Übersicht Mitarbeiter_innen'!$A:$A,'Übersicht Berichte'!$A44)</f>
        <v>0</v>
      </c>
      <c r="G44" s="108">
        <f ca="1">SUMIFS('Übersicht Mitarbeiter_innen'!H:H,'Übersicht Mitarbeiter_innen'!$B:$B,'Übersicht Berichte'!$B$40,'Übersicht Mitarbeiter_innen'!$A:$A,'Übersicht Berichte'!$A44)</f>
        <v>0</v>
      </c>
      <c r="H44" s="108">
        <f ca="1">SUMIFS('Übersicht Mitarbeiter_innen'!I:I,'Übersicht Mitarbeiter_innen'!$B:$B,'Übersicht Berichte'!$B$40,'Übersicht Mitarbeiter_innen'!$A:$A,'Übersicht Berichte'!$A44)</f>
        <v>0</v>
      </c>
      <c r="I44" s="108">
        <f ca="1">SUMIFS('Übersicht Mitarbeiter_innen'!J:J,'Übersicht Mitarbeiter_innen'!$B:$B,'Übersicht Berichte'!$B$40,'Übersicht Mitarbeiter_innen'!$A:$A,'Übersicht Berichte'!$A44)</f>
        <v>0</v>
      </c>
      <c r="J44" s="108">
        <f ca="1">SUMIFS('Übersicht Mitarbeiter_innen'!K:K,'Übersicht Mitarbeiter_innen'!$B:$B,'Übersicht Berichte'!$B$40,'Übersicht Mitarbeiter_innen'!$A:$A,'Übersicht Berichte'!$A44)</f>
        <v>0</v>
      </c>
      <c r="K44" s="108">
        <f ca="1">SUMIFS('Übersicht Mitarbeiter_innen'!L:L,'Übersicht Mitarbeiter_innen'!$B:$B,'Übersicht Berichte'!$B$40,'Übersicht Mitarbeiter_innen'!$A:$A,'Übersicht Berichte'!$A44)</f>
        <v>0</v>
      </c>
      <c r="L44" s="108">
        <f ca="1">SUMIFS('Übersicht Mitarbeiter_innen'!M:M,'Übersicht Mitarbeiter_innen'!$B:$B,'Übersicht Berichte'!$B$40,'Übersicht Mitarbeiter_innen'!$A:$A,'Übersicht Berichte'!$A44)</f>
        <v>0</v>
      </c>
      <c r="M44" s="108">
        <f ca="1">SUMIFS('Übersicht Mitarbeiter_innen'!N:N,'Übersicht Mitarbeiter_innen'!$B:$B,'Übersicht Berichte'!$B$40,'Übersicht Mitarbeiter_innen'!$A:$A,'Übersicht Berichte'!$A44)</f>
        <v>0</v>
      </c>
      <c r="N44" s="108">
        <f ca="1">SUMIFS('Übersicht Mitarbeiter_innen'!O:O,'Übersicht Mitarbeiter_innen'!$B:$B,'Übersicht Berichte'!$B$40,'Übersicht Mitarbeiter_innen'!$A:$A,'Übersicht Berichte'!$A44)</f>
        <v>0</v>
      </c>
      <c r="O44" s="108">
        <f ca="1">SUMIFS('Übersicht Mitarbeiter_innen'!P:P,'Übersicht Mitarbeiter_innen'!$B:$B,'Übersicht Berichte'!$B$40,'Übersicht Mitarbeiter_innen'!$A:$A,'Übersicht Berichte'!$A44)</f>
        <v>0</v>
      </c>
      <c r="P44" s="108">
        <f ca="1">SUMIFS('Übersicht Mitarbeiter_innen'!Q:Q,'Übersicht Mitarbeiter_innen'!$B:$B,'Übersicht Berichte'!$B$40,'Übersicht Mitarbeiter_innen'!$A:$A,'Übersicht Berichte'!$A44)</f>
        <v>0</v>
      </c>
      <c r="Q44" s="108">
        <f ca="1">SUMIFS('Übersicht Mitarbeiter_innen'!R:R,'Übersicht Mitarbeiter_innen'!$B:$B,'Übersicht Berichte'!$B$40,'Übersicht Mitarbeiter_innen'!$A:$A,'Übersicht Berichte'!$A44)</f>
        <v>0</v>
      </c>
      <c r="R44" s="108">
        <f ca="1">SUMIFS('Übersicht Mitarbeiter_innen'!S:S,'Übersicht Mitarbeiter_innen'!$B:$B,'Übersicht Berichte'!$B$40,'Übersicht Mitarbeiter_innen'!$A:$A,'Übersicht Berichte'!$A44)</f>
        <v>0</v>
      </c>
      <c r="S44" s="72">
        <f t="shared" ca="1" si="2"/>
        <v>0</v>
      </c>
    </row>
    <row r="45" spans="1:19" s="83" customFormat="1" ht="15.75">
      <c r="A45" s="110" t="s">
        <v>318</v>
      </c>
      <c r="B45" s="297"/>
      <c r="C45" s="111">
        <f ca="1">SUM(C40:C44)</f>
        <v>0</v>
      </c>
      <c r="D45" s="112">
        <f ca="1">SUM(D40:D44)</f>
        <v>0</v>
      </c>
      <c r="E45" s="112">
        <f t="shared" ref="E45:R45" ca="1" si="8">SUM(E40:E44)</f>
        <v>0</v>
      </c>
      <c r="F45" s="112">
        <f t="shared" ca="1" si="8"/>
        <v>0</v>
      </c>
      <c r="G45" s="112">
        <f t="shared" ca="1" si="8"/>
        <v>0</v>
      </c>
      <c r="H45" s="112">
        <f t="shared" ca="1" si="8"/>
        <v>0</v>
      </c>
      <c r="I45" s="112">
        <f t="shared" ca="1" si="8"/>
        <v>0</v>
      </c>
      <c r="J45" s="112">
        <f t="shared" ca="1" si="8"/>
        <v>0</v>
      </c>
      <c r="K45" s="112">
        <f t="shared" ca="1" si="8"/>
        <v>0</v>
      </c>
      <c r="L45" s="112">
        <f t="shared" ca="1" si="8"/>
        <v>0</v>
      </c>
      <c r="M45" s="112">
        <f t="shared" ca="1" si="8"/>
        <v>0</v>
      </c>
      <c r="N45" s="112">
        <f t="shared" ca="1" si="8"/>
        <v>0</v>
      </c>
      <c r="O45" s="112">
        <f t="shared" ca="1" si="8"/>
        <v>0</v>
      </c>
      <c r="P45" s="112">
        <f t="shared" ca="1" si="8"/>
        <v>0</v>
      </c>
      <c r="Q45" s="112">
        <f t="shared" ca="1" si="8"/>
        <v>0</v>
      </c>
      <c r="R45" s="112">
        <f t="shared" ca="1" si="8"/>
        <v>0</v>
      </c>
      <c r="S45" s="113">
        <f t="shared" ca="1" si="2"/>
        <v>0</v>
      </c>
    </row>
    <row r="46" spans="1:19" ht="15.75">
      <c r="A46" s="104" t="s">
        <v>313</v>
      </c>
      <c r="B46" s="295" t="s">
        <v>319</v>
      </c>
      <c r="C46" s="114">
        <f>SUMIFS('Übersicht Mitarbeiter_innen'!D:D,'Übersicht Mitarbeiter_innen'!B:B,'Übersicht Berichte'!$B$46,'Übersicht Mitarbeiter_innen'!A:A,'Übersicht Berichte'!$A46)</f>
        <v>0</v>
      </c>
      <c r="D46" s="115">
        <f>SUMIFS('Übersicht Mitarbeiter_innen'!E:E,'Übersicht Mitarbeiter_innen'!$B:$B,'Übersicht Berichte'!$B$46,'Übersicht Mitarbeiter_innen'!$A:$A,'Übersicht Berichte'!$A46)</f>
        <v>0</v>
      </c>
      <c r="E46" s="115">
        <f>SUMIFS('Übersicht Mitarbeiter_innen'!F:F,'Übersicht Mitarbeiter_innen'!$B:$B,'Übersicht Berichte'!$B$46,'Übersicht Mitarbeiter_innen'!$A:$A,'Übersicht Berichte'!$A46)</f>
        <v>0</v>
      </c>
      <c r="F46" s="115">
        <f>SUMIFS('Übersicht Mitarbeiter_innen'!G:G,'Übersicht Mitarbeiter_innen'!$B:$B,'Übersicht Berichte'!$B$46,'Übersicht Mitarbeiter_innen'!$A:$A,'Übersicht Berichte'!$A46)</f>
        <v>0</v>
      </c>
      <c r="G46" s="115">
        <f>SUMIFS('Übersicht Mitarbeiter_innen'!H:H,'Übersicht Mitarbeiter_innen'!$B:$B,'Übersicht Berichte'!$B$46,'Übersicht Mitarbeiter_innen'!$A:$A,'Übersicht Berichte'!$A46)</f>
        <v>0</v>
      </c>
      <c r="H46" s="115">
        <f>SUMIFS('Übersicht Mitarbeiter_innen'!I:I,'Übersicht Mitarbeiter_innen'!$B:$B,'Übersicht Berichte'!$B$46,'Übersicht Mitarbeiter_innen'!$A:$A,'Übersicht Berichte'!$A46)</f>
        <v>0</v>
      </c>
      <c r="I46" s="115">
        <f>SUMIFS('Übersicht Mitarbeiter_innen'!J:J,'Übersicht Mitarbeiter_innen'!$B:$B,'Übersicht Berichte'!$B$46,'Übersicht Mitarbeiter_innen'!$A:$A,'Übersicht Berichte'!$A46)</f>
        <v>0</v>
      </c>
      <c r="J46" s="115">
        <f>SUMIFS('Übersicht Mitarbeiter_innen'!K:K,'Übersicht Mitarbeiter_innen'!$B:$B,'Übersicht Berichte'!$B$46,'Übersicht Mitarbeiter_innen'!$A:$A,'Übersicht Berichte'!$A46)</f>
        <v>0</v>
      </c>
      <c r="K46" s="115">
        <f>SUMIFS('Übersicht Mitarbeiter_innen'!L:L,'Übersicht Mitarbeiter_innen'!$B:$B,'Übersicht Berichte'!$B$46,'Übersicht Mitarbeiter_innen'!$A:$A,'Übersicht Berichte'!$A46)</f>
        <v>0</v>
      </c>
      <c r="L46" s="115">
        <f>SUMIFS('Übersicht Mitarbeiter_innen'!M:M,'Übersicht Mitarbeiter_innen'!$B:$B,'Übersicht Berichte'!$B$46,'Übersicht Mitarbeiter_innen'!$A:$A,'Übersicht Berichte'!$A46)</f>
        <v>0</v>
      </c>
      <c r="M46" s="115">
        <f>SUMIFS('Übersicht Mitarbeiter_innen'!N:N,'Übersicht Mitarbeiter_innen'!$B:$B,'Übersicht Berichte'!$B$46,'Übersicht Mitarbeiter_innen'!$A:$A,'Übersicht Berichte'!$A46)</f>
        <v>0</v>
      </c>
      <c r="N46" s="115">
        <f>SUMIFS('Übersicht Mitarbeiter_innen'!O:O,'Übersicht Mitarbeiter_innen'!$B:$B,'Übersicht Berichte'!$B$46,'Übersicht Mitarbeiter_innen'!$A:$A,'Übersicht Berichte'!$A46)</f>
        <v>0</v>
      </c>
      <c r="O46" s="115">
        <f>SUMIFS('Übersicht Mitarbeiter_innen'!P:P,'Übersicht Mitarbeiter_innen'!$B:$B,'Übersicht Berichte'!$B$46,'Übersicht Mitarbeiter_innen'!$A:$A,'Übersicht Berichte'!$A46)</f>
        <v>0</v>
      </c>
      <c r="P46" s="115">
        <f>SUMIFS('Übersicht Mitarbeiter_innen'!Q:Q,'Übersicht Mitarbeiter_innen'!$B:$B,'Übersicht Berichte'!$B$46,'Übersicht Mitarbeiter_innen'!$A:$A,'Übersicht Berichte'!$A46)</f>
        <v>0</v>
      </c>
      <c r="Q46" s="115">
        <f>SUMIFS('Übersicht Mitarbeiter_innen'!R:R,'Übersicht Mitarbeiter_innen'!$B:$B,'Übersicht Berichte'!$B$46,'Übersicht Mitarbeiter_innen'!$A:$A,'Übersicht Berichte'!$A46)</f>
        <v>0</v>
      </c>
      <c r="R46" s="115">
        <f>SUMIFS('Übersicht Mitarbeiter_innen'!S:S,'Übersicht Mitarbeiter_innen'!$B:$B,'Übersicht Berichte'!$B$46,'Übersicht Mitarbeiter_innen'!$A:$A,'Übersicht Berichte'!$A46)</f>
        <v>0</v>
      </c>
      <c r="S46" s="116">
        <f t="shared" si="2"/>
        <v>0</v>
      </c>
    </row>
    <row r="47" spans="1:19" ht="15.75">
      <c r="A47" s="107" t="s">
        <v>314</v>
      </c>
      <c r="B47" s="296"/>
      <c r="C47" s="75">
        <f>SUMIFS('Übersicht Mitarbeiter_innen'!D:D,'Übersicht Mitarbeiter_innen'!B:B,'Übersicht Berichte'!$B$46,'Übersicht Mitarbeiter_innen'!A:A,'Übersicht Berichte'!$A47)</f>
        <v>0</v>
      </c>
      <c r="D47" s="108">
        <f>SUMIFS('Übersicht Mitarbeiter_innen'!E:E,'Übersicht Mitarbeiter_innen'!$B:$B,'Übersicht Berichte'!$B$46,'Übersicht Mitarbeiter_innen'!$A:$A,'Übersicht Berichte'!$A47)</f>
        <v>0</v>
      </c>
      <c r="E47" s="108">
        <f>SUMIFS('Übersicht Mitarbeiter_innen'!F:F,'Übersicht Mitarbeiter_innen'!$B:$B,'Übersicht Berichte'!$B$46,'Übersicht Mitarbeiter_innen'!$A:$A,'Übersicht Berichte'!$A47)</f>
        <v>0</v>
      </c>
      <c r="F47" s="108">
        <f>SUMIFS('Übersicht Mitarbeiter_innen'!G:G,'Übersicht Mitarbeiter_innen'!$B:$B,'Übersicht Berichte'!$B$46,'Übersicht Mitarbeiter_innen'!$A:$A,'Übersicht Berichte'!$A47)</f>
        <v>0</v>
      </c>
      <c r="G47" s="108">
        <f>SUMIFS('Übersicht Mitarbeiter_innen'!H:H,'Übersicht Mitarbeiter_innen'!$B:$B,'Übersicht Berichte'!$B$46,'Übersicht Mitarbeiter_innen'!$A:$A,'Übersicht Berichte'!$A47)</f>
        <v>0</v>
      </c>
      <c r="H47" s="108">
        <f>SUMIFS('Übersicht Mitarbeiter_innen'!I:I,'Übersicht Mitarbeiter_innen'!$B:$B,'Übersicht Berichte'!$B$46,'Übersicht Mitarbeiter_innen'!$A:$A,'Übersicht Berichte'!$A47)</f>
        <v>0</v>
      </c>
      <c r="I47" s="108">
        <f>SUMIFS('Übersicht Mitarbeiter_innen'!J:J,'Übersicht Mitarbeiter_innen'!$B:$B,'Übersicht Berichte'!$B$46,'Übersicht Mitarbeiter_innen'!$A:$A,'Übersicht Berichte'!$A47)</f>
        <v>0</v>
      </c>
      <c r="J47" s="108">
        <f>SUMIFS('Übersicht Mitarbeiter_innen'!K:K,'Übersicht Mitarbeiter_innen'!$B:$B,'Übersicht Berichte'!$B$46,'Übersicht Mitarbeiter_innen'!$A:$A,'Übersicht Berichte'!$A47)</f>
        <v>0</v>
      </c>
      <c r="K47" s="108">
        <f>SUMIFS('Übersicht Mitarbeiter_innen'!L:L,'Übersicht Mitarbeiter_innen'!$B:$B,'Übersicht Berichte'!$B$46,'Übersicht Mitarbeiter_innen'!$A:$A,'Übersicht Berichte'!$A47)</f>
        <v>0</v>
      </c>
      <c r="L47" s="108">
        <f>SUMIFS('Übersicht Mitarbeiter_innen'!M:M,'Übersicht Mitarbeiter_innen'!$B:$B,'Übersicht Berichte'!$B$46,'Übersicht Mitarbeiter_innen'!$A:$A,'Übersicht Berichte'!$A47)</f>
        <v>0</v>
      </c>
      <c r="M47" s="108">
        <f>SUMIFS('Übersicht Mitarbeiter_innen'!N:N,'Übersicht Mitarbeiter_innen'!$B:$B,'Übersicht Berichte'!$B$46,'Übersicht Mitarbeiter_innen'!$A:$A,'Übersicht Berichte'!$A47)</f>
        <v>0</v>
      </c>
      <c r="N47" s="108">
        <f>SUMIFS('Übersicht Mitarbeiter_innen'!O:O,'Übersicht Mitarbeiter_innen'!$B:$B,'Übersicht Berichte'!$B$46,'Übersicht Mitarbeiter_innen'!$A:$A,'Übersicht Berichte'!$A47)</f>
        <v>0</v>
      </c>
      <c r="O47" s="108">
        <f>SUMIFS('Übersicht Mitarbeiter_innen'!P:P,'Übersicht Mitarbeiter_innen'!$B:$B,'Übersicht Berichte'!$B$46,'Übersicht Mitarbeiter_innen'!$A:$A,'Übersicht Berichte'!$A47)</f>
        <v>0</v>
      </c>
      <c r="P47" s="108">
        <f>SUMIFS('Übersicht Mitarbeiter_innen'!Q:Q,'Übersicht Mitarbeiter_innen'!$B:$B,'Übersicht Berichte'!$B$46,'Übersicht Mitarbeiter_innen'!$A:$A,'Übersicht Berichte'!$A47)</f>
        <v>0</v>
      </c>
      <c r="Q47" s="108">
        <f>SUMIFS('Übersicht Mitarbeiter_innen'!R:R,'Übersicht Mitarbeiter_innen'!$B:$B,'Übersicht Berichte'!$B$46,'Übersicht Mitarbeiter_innen'!$A:$A,'Übersicht Berichte'!$A47)</f>
        <v>0</v>
      </c>
      <c r="R47" s="108">
        <f>SUMIFS('Übersicht Mitarbeiter_innen'!S:S,'Übersicht Mitarbeiter_innen'!$B:$B,'Übersicht Berichte'!$B$46,'Übersicht Mitarbeiter_innen'!$A:$A,'Übersicht Berichte'!$A47)</f>
        <v>0</v>
      </c>
      <c r="S47" s="72">
        <f t="shared" si="2"/>
        <v>0</v>
      </c>
    </row>
    <row r="48" spans="1:19" ht="15.75">
      <c r="A48" s="104" t="s">
        <v>315</v>
      </c>
      <c r="B48" s="296"/>
      <c r="C48" s="75">
        <f>SUMIFS('Übersicht Mitarbeiter_innen'!D:D,'Übersicht Mitarbeiter_innen'!B:B,'Übersicht Berichte'!$B$46,'Übersicht Mitarbeiter_innen'!A:A,'Übersicht Berichte'!$A48)</f>
        <v>0</v>
      </c>
      <c r="D48" s="108">
        <f>SUMIFS('Übersicht Mitarbeiter_innen'!E:E,'Übersicht Mitarbeiter_innen'!$B:$B,'Übersicht Berichte'!$B$46,'Übersicht Mitarbeiter_innen'!$A:$A,'Übersicht Berichte'!$A48)</f>
        <v>0</v>
      </c>
      <c r="E48" s="108">
        <f>SUMIFS('Übersicht Mitarbeiter_innen'!F:F,'Übersicht Mitarbeiter_innen'!$B:$B,'Übersicht Berichte'!$B$46,'Übersicht Mitarbeiter_innen'!$A:$A,'Übersicht Berichte'!$A48)</f>
        <v>0</v>
      </c>
      <c r="F48" s="108">
        <f>SUMIFS('Übersicht Mitarbeiter_innen'!G:G,'Übersicht Mitarbeiter_innen'!$B:$B,'Übersicht Berichte'!$B$46,'Übersicht Mitarbeiter_innen'!$A:$A,'Übersicht Berichte'!$A48)</f>
        <v>0</v>
      </c>
      <c r="G48" s="108">
        <f>SUMIFS('Übersicht Mitarbeiter_innen'!H:H,'Übersicht Mitarbeiter_innen'!$B:$B,'Übersicht Berichte'!$B$46,'Übersicht Mitarbeiter_innen'!$A:$A,'Übersicht Berichte'!$A48)</f>
        <v>0</v>
      </c>
      <c r="H48" s="108">
        <f>SUMIFS('Übersicht Mitarbeiter_innen'!I:I,'Übersicht Mitarbeiter_innen'!$B:$B,'Übersicht Berichte'!$B$46,'Übersicht Mitarbeiter_innen'!$A:$A,'Übersicht Berichte'!$A48)</f>
        <v>0</v>
      </c>
      <c r="I48" s="108">
        <f>SUMIFS('Übersicht Mitarbeiter_innen'!J:J,'Übersicht Mitarbeiter_innen'!$B:$B,'Übersicht Berichte'!$B$46,'Übersicht Mitarbeiter_innen'!$A:$A,'Übersicht Berichte'!$A48)</f>
        <v>0</v>
      </c>
      <c r="J48" s="108">
        <f>SUMIFS('Übersicht Mitarbeiter_innen'!K:K,'Übersicht Mitarbeiter_innen'!$B:$B,'Übersicht Berichte'!$B$46,'Übersicht Mitarbeiter_innen'!$A:$A,'Übersicht Berichte'!$A48)</f>
        <v>0</v>
      </c>
      <c r="K48" s="108">
        <f>SUMIFS('Übersicht Mitarbeiter_innen'!L:L,'Übersicht Mitarbeiter_innen'!$B:$B,'Übersicht Berichte'!$B$46,'Übersicht Mitarbeiter_innen'!$A:$A,'Übersicht Berichte'!$A48)</f>
        <v>0</v>
      </c>
      <c r="L48" s="108">
        <f>SUMIFS('Übersicht Mitarbeiter_innen'!M:M,'Übersicht Mitarbeiter_innen'!$B:$B,'Übersicht Berichte'!$B$46,'Übersicht Mitarbeiter_innen'!$A:$A,'Übersicht Berichte'!$A48)</f>
        <v>0</v>
      </c>
      <c r="M48" s="108">
        <f>SUMIFS('Übersicht Mitarbeiter_innen'!N:N,'Übersicht Mitarbeiter_innen'!$B:$B,'Übersicht Berichte'!$B$46,'Übersicht Mitarbeiter_innen'!$A:$A,'Übersicht Berichte'!$A48)</f>
        <v>0</v>
      </c>
      <c r="N48" s="108">
        <f>SUMIFS('Übersicht Mitarbeiter_innen'!O:O,'Übersicht Mitarbeiter_innen'!$B:$B,'Übersicht Berichte'!$B$46,'Übersicht Mitarbeiter_innen'!$A:$A,'Übersicht Berichte'!$A48)</f>
        <v>0</v>
      </c>
      <c r="O48" s="108">
        <f>SUMIFS('Übersicht Mitarbeiter_innen'!P:P,'Übersicht Mitarbeiter_innen'!$B:$B,'Übersicht Berichte'!$B$46,'Übersicht Mitarbeiter_innen'!$A:$A,'Übersicht Berichte'!$A48)</f>
        <v>0</v>
      </c>
      <c r="P48" s="108">
        <f>SUMIFS('Übersicht Mitarbeiter_innen'!Q:Q,'Übersicht Mitarbeiter_innen'!$B:$B,'Übersicht Berichte'!$B$46,'Übersicht Mitarbeiter_innen'!$A:$A,'Übersicht Berichte'!$A48)</f>
        <v>0</v>
      </c>
      <c r="Q48" s="108">
        <f>SUMIFS('Übersicht Mitarbeiter_innen'!R:R,'Übersicht Mitarbeiter_innen'!$B:$B,'Übersicht Berichte'!$B$46,'Übersicht Mitarbeiter_innen'!$A:$A,'Übersicht Berichte'!$A48)</f>
        <v>0</v>
      </c>
      <c r="R48" s="108">
        <f>SUMIFS('Übersicht Mitarbeiter_innen'!S:S,'Übersicht Mitarbeiter_innen'!$B:$B,'Übersicht Berichte'!$B$46,'Übersicht Mitarbeiter_innen'!$A:$A,'Übersicht Berichte'!$A48)</f>
        <v>0</v>
      </c>
      <c r="S48" s="72">
        <f t="shared" si="2"/>
        <v>0</v>
      </c>
    </row>
    <row r="49" spans="1:19" ht="15.75">
      <c r="A49" s="104" t="s">
        <v>316</v>
      </c>
      <c r="B49" s="296"/>
      <c r="C49" s="75">
        <f>SUMIFS('Übersicht Mitarbeiter_innen'!D:D,'Übersicht Mitarbeiter_innen'!B:B,'Übersicht Berichte'!$B$46,'Übersicht Mitarbeiter_innen'!A:A,'Übersicht Berichte'!$A49)</f>
        <v>0</v>
      </c>
      <c r="D49" s="108">
        <f>SUMIFS('Übersicht Mitarbeiter_innen'!E:E,'Übersicht Mitarbeiter_innen'!$B:$B,'Übersicht Berichte'!$B$46,'Übersicht Mitarbeiter_innen'!$A:$A,'Übersicht Berichte'!$A49)</f>
        <v>0</v>
      </c>
      <c r="E49" s="108">
        <f>SUMIFS('Übersicht Mitarbeiter_innen'!F:F,'Übersicht Mitarbeiter_innen'!$B:$B,'Übersicht Berichte'!$B$46,'Übersicht Mitarbeiter_innen'!$A:$A,'Übersicht Berichte'!$A49)</f>
        <v>0</v>
      </c>
      <c r="F49" s="108">
        <f>SUMIFS('Übersicht Mitarbeiter_innen'!G:G,'Übersicht Mitarbeiter_innen'!$B:$B,'Übersicht Berichte'!$B$46,'Übersicht Mitarbeiter_innen'!$A:$A,'Übersicht Berichte'!$A49)</f>
        <v>0</v>
      </c>
      <c r="G49" s="108">
        <f>SUMIFS('Übersicht Mitarbeiter_innen'!H:H,'Übersicht Mitarbeiter_innen'!$B:$B,'Übersicht Berichte'!$B$46,'Übersicht Mitarbeiter_innen'!$A:$A,'Übersicht Berichte'!$A49)</f>
        <v>0</v>
      </c>
      <c r="H49" s="108">
        <f>SUMIFS('Übersicht Mitarbeiter_innen'!I:I,'Übersicht Mitarbeiter_innen'!$B:$B,'Übersicht Berichte'!$B$46,'Übersicht Mitarbeiter_innen'!$A:$A,'Übersicht Berichte'!$A49)</f>
        <v>0</v>
      </c>
      <c r="I49" s="108">
        <f>SUMIFS('Übersicht Mitarbeiter_innen'!J:J,'Übersicht Mitarbeiter_innen'!$B:$B,'Übersicht Berichte'!$B$46,'Übersicht Mitarbeiter_innen'!$A:$A,'Übersicht Berichte'!$A49)</f>
        <v>0</v>
      </c>
      <c r="J49" s="108">
        <f>SUMIFS('Übersicht Mitarbeiter_innen'!K:K,'Übersicht Mitarbeiter_innen'!$B:$B,'Übersicht Berichte'!$B$46,'Übersicht Mitarbeiter_innen'!$A:$A,'Übersicht Berichte'!$A49)</f>
        <v>0</v>
      </c>
      <c r="K49" s="108">
        <f>SUMIFS('Übersicht Mitarbeiter_innen'!L:L,'Übersicht Mitarbeiter_innen'!$B:$B,'Übersicht Berichte'!$B$46,'Übersicht Mitarbeiter_innen'!$A:$A,'Übersicht Berichte'!$A49)</f>
        <v>0</v>
      </c>
      <c r="L49" s="108">
        <f>SUMIFS('Übersicht Mitarbeiter_innen'!M:M,'Übersicht Mitarbeiter_innen'!$B:$B,'Übersicht Berichte'!$B$46,'Übersicht Mitarbeiter_innen'!$A:$A,'Übersicht Berichte'!$A49)</f>
        <v>0</v>
      </c>
      <c r="M49" s="108">
        <f>SUMIFS('Übersicht Mitarbeiter_innen'!N:N,'Übersicht Mitarbeiter_innen'!$B:$B,'Übersicht Berichte'!$B$46,'Übersicht Mitarbeiter_innen'!$A:$A,'Übersicht Berichte'!$A49)</f>
        <v>0</v>
      </c>
      <c r="N49" s="108">
        <f>SUMIFS('Übersicht Mitarbeiter_innen'!O:O,'Übersicht Mitarbeiter_innen'!$B:$B,'Übersicht Berichte'!$B$46,'Übersicht Mitarbeiter_innen'!$A:$A,'Übersicht Berichte'!$A49)</f>
        <v>0</v>
      </c>
      <c r="O49" s="108">
        <f>SUMIFS('Übersicht Mitarbeiter_innen'!P:P,'Übersicht Mitarbeiter_innen'!$B:$B,'Übersicht Berichte'!$B$46,'Übersicht Mitarbeiter_innen'!$A:$A,'Übersicht Berichte'!$A49)</f>
        <v>0</v>
      </c>
      <c r="P49" s="108">
        <f>SUMIFS('Übersicht Mitarbeiter_innen'!Q:Q,'Übersicht Mitarbeiter_innen'!$B:$B,'Übersicht Berichte'!$B$46,'Übersicht Mitarbeiter_innen'!$A:$A,'Übersicht Berichte'!$A49)</f>
        <v>0</v>
      </c>
      <c r="Q49" s="108">
        <f>SUMIFS('Übersicht Mitarbeiter_innen'!R:R,'Übersicht Mitarbeiter_innen'!$B:$B,'Übersicht Berichte'!$B$46,'Übersicht Mitarbeiter_innen'!$A:$A,'Übersicht Berichte'!$A49)</f>
        <v>0</v>
      </c>
      <c r="R49" s="108">
        <f>SUMIFS('Übersicht Mitarbeiter_innen'!S:S,'Übersicht Mitarbeiter_innen'!$B:$B,'Übersicht Berichte'!$B$46,'Übersicht Mitarbeiter_innen'!$A:$A,'Übersicht Berichte'!$A49)</f>
        <v>0</v>
      </c>
      <c r="S49" s="72">
        <f t="shared" si="2"/>
        <v>0</v>
      </c>
    </row>
    <row r="50" spans="1:19" ht="15.75">
      <c r="A50" s="109" t="s">
        <v>317</v>
      </c>
      <c r="B50" s="296"/>
      <c r="C50" s="75">
        <f>SUMIFS('Übersicht Mitarbeiter_innen'!D:D,'Übersicht Mitarbeiter_innen'!B:B,'Übersicht Berichte'!$B$46,'Übersicht Mitarbeiter_innen'!A:A,'Übersicht Berichte'!$A50)</f>
        <v>0</v>
      </c>
      <c r="D50" s="108">
        <f>SUMIFS('Übersicht Mitarbeiter_innen'!E:E,'Übersicht Mitarbeiter_innen'!$B:$B,'Übersicht Berichte'!$B$46,'Übersicht Mitarbeiter_innen'!$A:$A,'Übersicht Berichte'!$A50)</f>
        <v>0</v>
      </c>
      <c r="E50" s="108">
        <f>SUMIFS('Übersicht Mitarbeiter_innen'!F:F,'Übersicht Mitarbeiter_innen'!$B:$B,'Übersicht Berichte'!$B$46,'Übersicht Mitarbeiter_innen'!$A:$A,'Übersicht Berichte'!$A50)</f>
        <v>0</v>
      </c>
      <c r="F50" s="108">
        <f>SUMIFS('Übersicht Mitarbeiter_innen'!G:G,'Übersicht Mitarbeiter_innen'!$B:$B,'Übersicht Berichte'!$B$46,'Übersicht Mitarbeiter_innen'!$A:$A,'Übersicht Berichte'!$A50)</f>
        <v>0</v>
      </c>
      <c r="G50" s="108">
        <f>SUMIFS('Übersicht Mitarbeiter_innen'!H:H,'Übersicht Mitarbeiter_innen'!$B:$B,'Übersicht Berichte'!$B$46,'Übersicht Mitarbeiter_innen'!$A:$A,'Übersicht Berichte'!$A50)</f>
        <v>0</v>
      </c>
      <c r="H50" s="108">
        <f>SUMIFS('Übersicht Mitarbeiter_innen'!I:I,'Übersicht Mitarbeiter_innen'!$B:$B,'Übersicht Berichte'!$B$46,'Übersicht Mitarbeiter_innen'!$A:$A,'Übersicht Berichte'!$A50)</f>
        <v>0</v>
      </c>
      <c r="I50" s="108">
        <f>SUMIFS('Übersicht Mitarbeiter_innen'!J:J,'Übersicht Mitarbeiter_innen'!$B:$B,'Übersicht Berichte'!$B$46,'Übersicht Mitarbeiter_innen'!$A:$A,'Übersicht Berichte'!$A50)</f>
        <v>0</v>
      </c>
      <c r="J50" s="108">
        <f>SUMIFS('Übersicht Mitarbeiter_innen'!K:K,'Übersicht Mitarbeiter_innen'!$B:$B,'Übersicht Berichte'!$B$46,'Übersicht Mitarbeiter_innen'!$A:$A,'Übersicht Berichte'!$A50)</f>
        <v>0</v>
      </c>
      <c r="K50" s="108">
        <f>SUMIFS('Übersicht Mitarbeiter_innen'!L:L,'Übersicht Mitarbeiter_innen'!$B:$B,'Übersicht Berichte'!$B$46,'Übersicht Mitarbeiter_innen'!$A:$A,'Übersicht Berichte'!$A50)</f>
        <v>0</v>
      </c>
      <c r="L50" s="108">
        <f>SUMIFS('Übersicht Mitarbeiter_innen'!M:M,'Übersicht Mitarbeiter_innen'!$B:$B,'Übersicht Berichte'!$B$46,'Übersicht Mitarbeiter_innen'!$A:$A,'Übersicht Berichte'!$A50)</f>
        <v>0</v>
      </c>
      <c r="M50" s="108">
        <f>SUMIFS('Übersicht Mitarbeiter_innen'!N:N,'Übersicht Mitarbeiter_innen'!$B:$B,'Übersicht Berichte'!$B$46,'Übersicht Mitarbeiter_innen'!$A:$A,'Übersicht Berichte'!$A50)</f>
        <v>0</v>
      </c>
      <c r="N50" s="108">
        <f>SUMIFS('Übersicht Mitarbeiter_innen'!O:O,'Übersicht Mitarbeiter_innen'!$B:$B,'Übersicht Berichte'!$B$46,'Übersicht Mitarbeiter_innen'!$A:$A,'Übersicht Berichte'!$A50)</f>
        <v>0</v>
      </c>
      <c r="O50" s="108">
        <f>SUMIFS('Übersicht Mitarbeiter_innen'!P:P,'Übersicht Mitarbeiter_innen'!$B:$B,'Übersicht Berichte'!$B$46,'Übersicht Mitarbeiter_innen'!$A:$A,'Übersicht Berichte'!$A50)</f>
        <v>0</v>
      </c>
      <c r="P50" s="108">
        <f>SUMIFS('Übersicht Mitarbeiter_innen'!Q:Q,'Übersicht Mitarbeiter_innen'!$B:$B,'Übersicht Berichte'!$B$46,'Übersicht Mitarbeiter_innen'!$A:$A,'Übersicht Berichte'!$A50)</f>
        <v>0</v>
      </c>
      <c r="Q50" s="108">
        <f>SUMIFS('Übersicht Mitarbeiter_innen'!R:R,'Übersicht Mitarbeiter_innen'!$B:$B,'Übersicht Berichte'!$B$46,'Übersicht Mitarbeiter_innen'!$A:$A,'Übersicht Berichte'!$A50)</f>
        <v>0</v>
      </c>
      <c r="R50" s="108">
        <f>SUMIFS('Übersicht Mitarbeiter_innen'!S:S,'Übersicht Mitarbeiter_innen'!$B:$B,'Übersicht Berichte'!$B$46,'Übersicht Mitarbeiter_innen'!$A:$A,'Übersicht Berichte'!$A50)</f>
        <v>0</v>
      </c>
      <c r="S50" s="72">
        <f t="shared" si="2"/>
        <v>0</v>
      </c>
    </row>
    <row r="51" spans="1:19" s="83" customFormat="1" ht="15.75">
      <c r="A51" s="110" t="s">
        <v>318</v>
      </c>
      <c r="B51" s="297"/>
      <c r="C51" s="111">
        <f>SUM(C46:C50)</f>
        <v>0</v>
      </c>
      <c r="D51" s="112">
        <f>SUM(D46:D50)</f>
        <v>0</v>
      </c>
      <c r="E51" s="112">
        <f t="shared" ref="E51:R51" si="9">SUM(E46:E50)</f>
        <v>0</v>
      </c>
      <c r="F51" s="112">
        <f t="shared" si="9"/>
        <v>0</v>
      </c>
      <c r="G51" s="112">
        <f t="shared" si="9"/>
        <v>0</v>
      </c>
      <c r="H51" s="112">
        <f t="shared" si="9"/>
        <v>0</v>
      </c>
      <c r="I51" s="112">
        <f t="shared" si="9"/>
        <v>0</v>
      </c>
      <c r="J51" s="112">
        <f t="shared" si="9"/>
        <v>0</v>
      </c>
      <c r="K51" s="112">
        <f t="shared" si="9"/>
        <v>0</v>
      </c>
      <c r="L51" s="112">
        <f t="shared" si="9"/>
        <v>0</v>
      </c>
      <c r="M51" s="112">
        <f t="shared" si="9"/>
        <v>0</v>
      </c>
      <c r="N51" s="112">
        <f t="shared" si="9"/>
        <v>0</v>
      </c>
      <c r="O51" s="112">
        <f t="shared" si="9"/>
        <v>0</v>
      </c>
      <c r="P51" s="112">
        <f t="shared" si="9"/>
        <v>0</v>
      </c>
      <c r="Q51" s="112">
        <f t="shared" si="9"/>
        <v>0</v>
      </c>
      <c r="R51" s="112">
        <f t="shared" si="9"/>
        <v>0</v>
      </c>
      <c r="S51" s="113">
        <f t="shared" si="2"/>
        <v>0</v>
      </c>
    </row>
    <row r="52" spans="1:19" ht="15.75">
      <c r="A52" s="104" t="s">
        <v>313</v>
      </c>
      <c r="B52" s="286" t="s">
        <v>90</v>
      </c>
      <c r="C52" s="114">
        <f ca="1">SUMIFS('Übersicht Mitarbeiter_innen'!D:D,'Übersicht Mitarbeiter_innen'!B:B,'Übersicht Berichte'!$B$52,'Übersicht Mitarbeiter_innen'!A:A,'Übersicht Berichte'!$A52)</f>
        <v>0</v>
      </c>
      <c r="D52" s="115">
        <f ca="1">SUMIFS('Übersicht Mitarbeiter_innen'!E:E,'Übersicht Mitarbeiter_innen'!$B:$B,'Übersicht Berichte'!$B$52,'Übersicht Mitarbeiter_innen'!$A:$A,'Übersicht Berichte'!$A52)</f>
        <v>0</v>
      </c>
      <c r="E52" s="115">
        <f ca="1">SUMIFS('Übersicht Mitarbeiter_innen'!F:F,'Übersicht Mitarbeiter_innen'!$B:$B,'Übersicht Berichte'!$B$52,'Übersicht Mitarbeiter_innen'!$A:$A,'Übersicht Berichte'!$A52)</f>
        <v>0</v>
      </c>
      <c r="F52" s="115">
        <f ca="1">SUMIFS('Übersicht Mitarbeiter_innen'!G:G,'Übersicht Mitarbeiter_innen'!$B:$B,'Übersicht Berichte'!$B$52,'Übersicht Mitarbeiter_innen'!$A:$A,'Übersicht Berichte'!$A52)</f>
        <v>0</v>
      </c>
      <c r="G52" s="115">
        <f ca="1">SUMIFS('Übersicht Mitarbeiter_innen'!H:H,'Übersicht Mitarbeiter_innen'!$B:$B,'Übersicht Berichte'!$B$52,'Übersicht Mitarbeiter_innen'!$A:$A,'Übersicht Berichte'!$A52)</f>
        <v>0</v>
      </c>
      <c r="H52" s="115">
        <f ca="1">SUMIFS('Übersicht Mitarbeiter_innen'!I:I,'Übersicht Mitarbeiter_innen'!$B:$B,'Übersicht Berichte'!$B$52,'Übersicht Mitarbeiter_innen'!$A:$A,'Übersicht Berichte'!$A52)</f>
        <v>0</v>
      </c>
      <c r="I52" s="115">
        <f ca="1">SUMIFS('Übersicht Mitarbeiter_innen'!J:J,'Übersicht Mitarbeiter_innen'!$B:$B,'Übersicht Berichte'!$B$52,'Übersicht Mitarbeiter_innen'!$A:$A,'Übersicht Berichte'!$A52)</f>
        <v>0</v>
      </c>
      <c r="J52" s="115">
        <f ca="1">SUMIFS('Übersicht Mitarbeiter_innen'!K:K,'Übersicht Mitarbeiter_innen'!$B:$B,'Übersicht Berichte'!$B$52,'Übersicht Mitarbeiter_innen'!$A:$A,'Übersicht Berichte'!$A52)</f>
        <v>0</v>
      </c>
      <c r="K52" s="115">
        <f ca="1">SUMIFS('Übersicht Mitarbeiter_innen'!L:L,'Übersicht Mitarbeiter_innen'!$B:$B,'Übersicht Berichte'!$B$52,'Übersicht Mitarbeiter_innen'!$A:$A,'Übersicht Berichte'!$A52)</f>
        <v>0</v>
      </c>
      <c r="L52" s="115">
        <f ca="1">SUMIFS('Übersicht Mitarbeiter_innen'!M:M,'Übersicht Mitarbeiter_innen'!$B:$B,'Übersicht Berichte'!$B$52,'Übersicht Mitarbeiter_innen'!$A:$A,'Übersicht Berichte'!$A52)</f>
        <v>0</v>
      </c>
      <c r="M52" s="115">
        <f ca="1">SUMIFS('Übersicht Mitarbeiter_innen'!N:N,'Übersicht Mitarbeiter_innen'!$B:$B,'Übersicht Berichte'!$B$52,'Übersicht Mitarbeiter_innen'!$A:$A,'Übersicht Berichte'!$A52)</f>
        <v>0</v>
      </c>
      <c r="N52" s="115">
        <f ca="1">SUMIFS('Übersicht Mitarbeiter_innen'!O:O,'Übersicht Mitarbeiter_innen'!$B:$B,'Übersicht Berichte'!$B$52,'Übersicht Mitarbeiter_innen'!$A:$A,'Übersicht Berichte'!$A52)</f>
        <v>0</v>
      </c>
      <c r="O52" s="115">
        <f ca="1">SUMIFS('Übersicht Mitarbeiter_innen'!P:P,'Übersicht Mitarbeiter_innen'!$B:$B,'Übersicht Berichte'!$B$52,'Übersicht Mitarbeiter_innen'!$A:$A,'Übersicht Berichte'!$A52)</f>
        <v>0</v>
      </c>
      <c r="P52" s="115">
        <f ca="1">SUMIFS('Übersicht Mitarbeiter_innen'!Q:Q,'Übersicht Mitarbeiter_innen'!$B:$B,'Übersicht Berichte'!$B$52,'Übersicht Mitarbeiter_innen'!$A:$A,'Übersicht Berichte'!$A52)</f>
        <v>0</v>
      </c>
      <c r="Q52" s="115">
        <f ca="1">SUMIFS('Übersicht Mitarbeiter_innen'!R:R,'Übersicht Mitarbeiter_innen'!$B:$B,'Übersicht Berichte'!$B$52,'Übersicht Mitarbeiter_innen'!$A:$A,'Übersicht Berichte'!$A52)</f>
        <v>0</v>
      </c>
      <c r="R52" s="115">
        <f ca="1">SUMIFS('Übersicht Mitarbeiter_innen'!S:S,'Übersicht Mitarbeiter_innen'!$B:$B,'Übersicht Berichte'!$B$52,'Übersicht Mitarbeiter_innen'!$A:$A,'Übersicht Berichte'!$A52)</f>
        <v>0</v>
      </c>
      <c r="S52" s="116">
        <f t="shared" ca="1" si="2"/>
        <v>0</v>
      </c>
    </row>
    <row r="53" spans="1:19" ht="15.75">
      <c r="A53" s="107" t="s">
        <v>314</v>
      </c>
      <c r="B53" s="287"/>
      <c r="C53" s="75">
        <f ca="1">SUMIFS('Übersicht Mitarbeiter_innen'!D:D,'Übersicht Mitarbeiter_innen'!B:B,'Übersicht Berichte'!$B$52,'Übersicht Mitarbeiter_innen'!A:A,'Übersicht Berichte'!$A53)</f>
        <v>0</v>
      </c>
      <c r="D53" s="108">
        <f ca="1">SUMIFS('Übersicht Mitarbeiter_innen'!E:E,'Übersicht Mitarbeiter_innen'!$B:$B,'Übersicht Berichte'!$B$52,'Übersicht Mitarbeiter_innen'!$A:$A,'Übersicht Berichte'!$A53)</f>
        <v>0</v>
      </c>
      <c r="E53" s="108">
        <f ca="1">SUMIFS('Übersicht Mitarbeiter_innen'!F:F,'Übersicht Mitarbeiter_innen'!$B:$B,'Übersicht Berichte'!$B$52,'Übersicht Mitarbeiter_innen'!$A:$A,'Übersicht Berichte'!$A53)</f>
        <v>0</v>
      </c>
      <c r="F53" s="108">
        <f ca="1">SUMIFS('Übersicht Mitarbeiter_innen'!G:G,'Übersicht Mitarbeiter_innen'!$B:$B,'Übersicht Berichte'!$B$52,'Übersicht Mitarbeiter_innen'!$A:$A,'Übersicht Berichte'!$A53)</f>
        <v>0</v>
      </c>
      <c r="G53" s="108">
        <f ca="1">SUMIFS('Übersicht Mitarbeiter_innen'!H:H,'Übersicht Mitarbeiter_innen'!$B:$B,'Übersicht Berichte'!$B$52,'Übersicht Mitarbeiter_innen'!$A:$A,'Übersicht Berichte'!$A53)</f>
        <v>0</v>
      </c>
      <c r="H53" s="108">
        <f ca="1">SUMIFS('Übersicht Mitarbeiter_innen'!I:I,'Übersicht Mitarbeiter_innen'!$B:$B,'Übersicht Berichte'!$B$52,'Übersicht Mitarbeiter_innen'!$A:$A,'Übersicht Berichte'!$A53)</f>
        <v>0</v>
      </c>
      <c r="I53" s="108">
        <f ca="1">SUMIFS('Übersicht Mitarbeiter_innen'!J:J,'Übersicht Mitarbeiter_innen'!$B:$B,'Übersicht Berichte'!$B$52,'Übersicht Mitarbeiter_innen'!$A:$A,'Übersicht Berichte'!$A53)</f>
        <v>0</v>
      </c>
      <c r="J53" s="108">
        <f ca="1">SUMIFS('Übersicht Mitarbeiter_innen'!K:K,'Übersicht Mitarbeiter_innen'!$B:$B,'Übersicht Berichte'!$B$52,'Übersicht Mitarbeiter_innen'!$A:$A,'Übersicht Berichte'!$A53)</f>
        <v>0</v>
      </c>
      <c r="K53" s="108">
        <f ca="1">SUMIFS('Übersicht Mitarbeiter_innen'!L:L,'Übersicht Mitarbeiter_innen'!$B:$B,'Übersicht Berichte'!$B$52,'Übersicht Mitarbeiter_innen'!$A:$A,'Übersicht Berichte'!$A53)</f>
        <v>0</v>
      </c>
      <c r="L53" s="108">
        <f ca="1">SUMIFS('Übersicht Mitarbeiter_innen'!M:M,'Übersicht Mitarbeiter_innen'!$B:$B,'Übersicht Berichte'!$B$52,'Übersicht Mitarbeiter_innen'!$A:$A,'Übersicht Berichte'!$A53)</f>
        <v>0</v>
      </c>
      <c r="M53" s="108">
        <f ca="1">SUMIFS('Übersicht Mitarbeiter_innen'!N:N,'Übersicht Mitarbeiter_innen'!$B:$B,'Übersicht Berichte'!$B$52,'Übersicht Mitarbeiter_innen'!$A:$A,'Übersicht Berichte'!$A53)</f>
        <v>0</v>
      </c>
      <c r="N53" s="108">
        <f ca="1">SUMIFS('Übersicht Mitarbeiter_innen'!O:O,'Übersicht Mitarbeiter_innen'!$B:$B,'Übersicht Berichte'!$B$52,'Übersicht Mitarbeiter_innen'!$A:$A,'Übersicht Berichte'!$A53)</f>
        <v>0</v>
      </c>
      <c r="O53" s="108">
        <f ca="1">SUMIFS('Übersicht Mitarbeiter_innen'!P:P,'Übersicht Mitarbeiter_innen'!$B:$B,'Übersicht Berichte'!$B$52,'Übersicht Mitarbeiter_innen'!$A:$A,'Übersicht Berichte'!$A53)</f>
        <v>0</v>
      </c>
      <c r="P53" s="108">
        <f ca="1">SUMIFS('Übersicht Mitarbeiter_innen'!Q:Q,'Übersicht Mitarbeiter_innen'!$B:$B,'Übersicht Berichte'!$B$52,'Übersicht Mitarbeiter_innen'!$A:$A,'Übersicht Berichte'!$A53)</f>
        <v>0</v>
      </c>
      <c r="Q53" s="108">
        <f ca="1">SUMIFS('Übersicht Mitarbeiter_innen'!R:R,'Übersicht Mitarbeiter_innen'!$B:$B,'Übersicht Berichte'!$B$52,'Übersicht Mitarbeiter_innen'!$A:$A,'Übersicht Berichte'!$A53)</f>
        <v>0</v>
      </c>
      <c r="R53" s="108">
        <f ca="1">SUMIFS('Übersicht Mitarbeiter_innen'!S:S,'Übersicht Mitarbeiter_innen'!$B:$B,'Übersicht Berichte'!$B$52,'Übersicht Mitarbeiter_innen'!$A:$A,'Übersicht Berichte'!$A53)</f>
        <v>0</v>
      </c>
      <c r="S53" s="72">
        <f t="shared" ca="1" si="2"/>
        <v>0</v>
      </c>
    </row>
    <row r="54" spans="1:19" ht="15.75">
      <c r="A54" s="104" t="s">
        <v>315</v>
      </c>
      <c r="B54" s="287"/>
      <c r="C54" s="75">
        <f ca="1">SUMIFS('Übersicht Mitarbeiter_innen'!D:D,'Übersicht Mitarbeiter_innen'!B:B,'Übersicht Berichte'!$B$52,'Übersicht Mitarbeiter_innen'!A:A,'Übersicht Berichte'!$A54)</f>
        <v>0</v>
      </c>
      <c r="D54" s="108">
        <f ca="1">SUMIFS('Übersicht Mitarbeiter_innen'!E:E,'Übersicht Mitarbeiter_innen'!$B:$B,'Übersicht Berichte'!$B$52,'Übersicht Mitarbeiter_innen'!$A:$A,'Übersicht Berichte'!$A54)</f>
        <v>0</v>
      </c>
      <c r="E54" s="108">
        <f ca="1">SUMIFS('Übersicht Mitarbeiter_innen'!F:F,'Übersicht Mitarbeiter_innen'!$B:$B,'Übersicht Berichte'!$B$52,'Übersicht Mitarbeiter_innen'!$A:$A,'Übersicht Berichte'!$A54)</f>
        <v>0</v>
      </c>
      <c r="F54" s="108">
        <f ca="1">SUMIFS('Übersicht Mitarbeiter_innen'!G:G,'Übersicht Mitarbeiter_innen'!$B:$B,'Übersicht Berichte'!$B$52,'Übersicht Mitarbeiter_innen'!$A:$A,'Übersicht Berichte'!$A54)</f>
        <v>0</v>
      </c>
      <c r="G54" s="108">
        <f ca="1">SUMIFS('Übersicht Mitarbeiter_innen'!H:H,'Übersicht Mitarbeiter_innen'!$B:$B,'Übersicht Berichte'!$B$52,'Übersicht Mitarbeiter_innen'!$A:$A,'Übersicht Berichte'!$A54)</f>
        <v>0</v>
      </c>
      <c r="H54" s="108">
        <f ca="1">SUMIFS('Übersicht Mitarbeiter_innen'!I:I,'Übersicht Mitarbeiter_innen'!$B:$B,'Übersicht Berichte'!$B$52,'Übersicht Mitarbeiter_innen'!$A:$A,'Übersicht Berichte'!$A54)</f>
        <v>0</v>
      </c>
      <c r="I54" s="108">
        <f ca="1">SUMIFS('Übersicht Mitarbeiter_innen'!J:J,'Übersicht Mitarbeiter_innen'!$B:$B,'Übersicht Berichte'!$B$52,'Übersicht Mitarbeiter_innen'!$A:$A,'Übersicht Berichte'!$A54)</f>
        <v>0</v>
      </c>
      <c r="J54" s="108">
        <f ca="1">SUMIFS('Übersicht Mitarbeiter_innen'!K:K,'Übersicht Mitarbeiter_innen'!$B:$B,'Übersicht Berichte'!$B$52,'Übersicht Mitarbeiter_innen'!$A:$A,'Übersicht Berichte'!$A54)</f>
        <v>0</v>
      </c>
      <c r="K54" s="108">
        <f ca="1">SUMIFS('Übersicht Mitarbeiter_innen'!L:L,'Übersicht Mitarbeiter_innen'!$B:$B,'Übersicht Berichte'!$B$52,'Übersicht Mitarbeiter_innen'!$A:$A,'Übersicht Berichte'!$A54)</f>
        <v>0</v>
      </c>
      <c r="L54" s="108">
        <f ca="1">SUMIFS('Übersicht Mitarbeiter_innen'!M:M,'Übersicht Mitarbeiter_innen'!$B:$B,'Übersicht Berichte'!$B$52,'Übersicht Mitarbeiter_innen'!$A:$A,'Übersicht Berichte'!$A54)</f>
        <v>0</v>
      </c>
      <c r="M54" s="108">
        <f ca="1">SUMIFS('Übersicht Mitarbeiter_innen'!N:N,'Übersicht Mitarbeiter_innen'!$B:$B,'Übersicht Berichte'!$B$52,'Übersicht Mitarbeiter_innen'!$A:$A,'Übersicht Berichte'!$A54)</f>
        <v>0</v>
      </c>
      <c r="N54" s="108">
        <f ca="1">SUMIFS('Übersicht Mitarbeiter_innen'!O:O,'Übersicht Mitarbeiter_innen'!$B:$B,'Übersicht Berichte'!$B$52,'Übersicht Mitarbeiter_innen'!$A:$A,'Übersicht Berichte'!$A54)</f>
        <v>0</v>
      </c>
      <c r="O54" s="108">
        <f ca="1">SUMIFS('Übersicht Mitarbeiter_innen'!P:P,'Übersicht Mitarbeiter_innen'!$B:$B,'Übersicht Berichte'!$B$52,'Übersicht Mitarbeiter_innen'!$A:$A,'Übersicht Berichte'!$A54)</f>
        <v>0</v>
      </c>
      <c r="P54" s="108">
        <f ca="1">SUMIFS('Übersicht Mitarbeiter_innen'!Q:Q,'Übersicht Mitarbeiter_innen'!$B:$B,'Übersicht Berichte'!$B$52,'Übersicht Mitarbeiter_innen'!$A:$A,'Übersicht Berichte'!$A54)</f>
        <v>0</v>
      </c>
      <c r="Q54" s="108">
        <f ca="1">SUMIFS('Übersicht Mitarbeiter_innen'!R:R,'Übersicht Mitarbeiter_innen'!$B:$B,'Übersicht Berichte'!$B$52,'Übersicht Mitarbeiter_innen'!$A:$A,'Übersicht Berichte'!$A54)</f>
        <v>0</v>
      </c>
      <c r="R54" s="108">
        <f ca="1">SUMIFS('Übersicht Mitarbeiter_innen'!S:S,'Übersicht Mitarbeiter_innen'!$B:$B,'Übersicht Berichte'!$B$52,'Übersicht Mitarbeiter_innen'!$A:$A,'Übersicht Berichte'!$A54)</f>
        <v>0</v>
      </c>
      <c r="S54" s="72">
        <f t="shared" ca="1" si="2"/>
        <v>0</v>
      </c>
    </row>
    <row r="55" spans="1:19" ht="15.75">
      <c r="A55" s="104" t="s">
        <v>316</v>
      </c>
      <c r="B55" s="287"/>
      <c r="C55" s="75">
        <f ca="1">SUMIFS('Übersicht Mitarbeiter_innen'!D:D,'Übersicht Mitarbeiter_innen'!B:B,'Übersicht Berichte'!$B$52,'Übersicht Mitarbeiter_innen'!A:A,'Übersicht Berichte'!$A55)</f>
        <v>0</v>
      </c>
      <c r="D55" s="108">
        <f ca="1">SUMIFS('Übersicht Mitarbeiter_innen'!E:E,'Übersicht Mitarbeiter_innen'!$B:$B,'Übersicht Berichte'!$B$52,'Übersicht Mitarbeiter_innen'!$A:$A,'Übersicht Berichte'!$A55)</f>
        <v>0</v>
      </c>
      <c r="E55" s="108">
        <f ca="1">SUMIFS('Übersicht Mitarbeiter_innen'!F:F,'Übersicht Mitarbeiter_innen'!$B:$B,'Übersicht Berichte'!$B$52,'Übersicht Mitarbeiter_innen'!$A:$A,'Übersicht Berichte'!$A55)</f>
        <v>0</v>
      </c>
      <c r="F55" s="108">
        <f ca="1">SUMIFS('Übersicht Mitarbeiter_innen'!G:G,'Übersicht Mitarbeiter_innen'!$B:$B,'Übersicht Berichte'!$B$52,'Übersicht Mitarbeiter_innen'!$A:$A,'Übersicht Berichte'!$A55)</f>
        <v>0</v>
      </c>
      <c r="G55" s="108">
        <f ca="1">SUMIFS('Übersicht Mitarbeiter_innen'!H:H,'Übersicht Mitarbeiter_innen'!$B:$B,'Übersicht Berichte'!$B$52,'Übersicht Mitarbeiter_innen'!$A:$A,'Übersicht Berichte'!$A55)</f>
        <v>0</v>
      </c>
      <c r="H55" s="108">
        <f ca="1">SUMIFS('Übersicht Mitarbeiter_innen'!I:I,'Übersicht Mitarbeiter_innen'!$B:$B,'Übersicht Berichte'!$B$52,'Übersicht Mitarbeiter_innen'!$A:$A,'Übersicht Berichte'!$A55)</f>
        <v>0</v>
      </c>
      <c r="I55" s="108">
        <f ca="1">SUMIFS('Übersicht Mitarbeiter_innen'!J:J,'Übersicht Mitarbeiter_innen'!$B:$B,'Übersicht Berichte'!$B$52,'Übersicht Mitarbeiter_innen'!$A:$A,'Übersicht Berichte'!$A55)</f>
        <v>0</v>
      </c>
      <c r="J55" s="108">
        <f ca="1">SUMIFS('Übersicht Mitarbeiter_innen'!K:K,'Übersicht Mitarbeiter_innen'!$B:$B,'Übersicht Berichte'!$B$52,'Übersicht Mitarbeiter_innen'!$A:$A,'Übersicht Berichte'!$A55)</f>
        <v>0</v>
      </c>
      <c r="K55" s="108">
        <f ca="1">SUMIFS('Übersicht Mitarbeiter_innen'!L:L,'Übersicht Mitarbeiter_innen'!$B:$B,'Übersicht Berichte'!$B$52,'Übersicht Mitarbeiter_innen'!$A:$A,'Übersicht Berichte'!$A55)</f>
        <v>0</v>
      </c>
      <c r="L55" s="108">
        <f ca="1">SUMIFS('Übersicht Mitarbeiter_innen'!M:M,'Übersicht Mitarbeiter_innen'!$B:$B,'Übersicht Berichte'!$B$52,'Übersicht Mitarbeiter_innen'!$A:$A,'Übersicht Berichte'!$A55)</f>
        <v>0</v>
      </c>
      <c r="M55" s="108">
        <f ca="1">SUMIFS('Übersicht Mitarbeiter_innen'!N:N,'Übersicht Mitarbeiter_innen'!$B:$B,'Übersicht Berichte'!$B$52,'Übersicht Mitarbeiter_innen'!$A:$A,'Übersicht Berichte'!$A55)</f>
        <v>0</v>
      </c>
      <c r="N55" s="108">
        <f ca="1">SUMIFS('Übersicht Mitarbeiter_innen'!O:O,'Übersicht Mitarbeiter_innen'!$B:$B,'Übersicht Berichte'!$B$52,'Übersicht Mitarbeiter_innen'!$A:$A,'Übersicht Berichte'!$A55)</f>
        <v>0</v>
      </c>
      <c r="O55" s="108">
        <f ca="1">SUMIFS('Übersicht Mitarbeiter_innen'!P:P,'Übersicht Mitarbeiter_innen'!$B:$B,'Übersicht Berichte'!$B$52,'Übersicht Mitarbeiter_innen'!$A:$A,'Übersicht Berichte'!$A55)</f>
        <v>0</v>
      </c>
      <c r="P55" s="108">
        <f ca="1">SUMIFS('Übersicht Mitarbeiter_innen'!Q:Q,'Übersicht Mitarbeiter_innen'!$B:$B,'Übersicht Berichte'!$B$52,'Übersicht Mitarbeiter_innen'!$A:$A,'Übersicht Berichte'!$A55)</f>
        <v>0</v>
      </c>
      <c r="Q55" s="108">
        <f ca="1">SUMIFS('Übersicht Mitarbeiter_innen'!R:R,'Übersicht Mitarbeiter_innen'!$B:$B,'Übersicht Berichte'!$B$52,'Übersicht Mitarbeiter_innen'!$A:$A,'Übersicht Berichte'!$A55)</f>
        <v>0</v>
      </c>
      <c r="R55" s="108">
        <f ca="1">SUMIFS('Übersicht Mitarbeiter_innen'!S:S,'Übersicht Mitarbeiter_innen'!$B:$B,'Übersicht Berichte'!$B$52,'Übersicht Mitarbeiter_innen'!$A:$A,'Übersicht Berichte'!$A55)</f>
        <v>0</v>
      </c>
      <c r="S55" s="72">
        <f t="shared" ca="1" si="2"/>
        <v>0</v>
      </c>
    </row>
    <row r="56" spans="1:19" ht="15.75">
      <c r="A56" s="109" t="s">
        <v>317</v>
      </c>
      <c r="B56" s="287"/>
      <c r="C56" s="75">
        <f ca="1">SUMIFS('Übersicht Mitarbeiter_innen'!D:D,'Übersicht Mitarbeiter_innen'!B:B,'Übersicht Berichte'!$B$52,'Übersicht Mitarbeiter_innen'!A:A,'Übersicht Berichte'!$A56)</f>
        <v>0</v>
      </c>
      <c r="D56" s="108">
        <f ca="1">SUMIFS('Übersicht Mitarbeiter_innen'!E:E,'Übersicht Mitarbeiter_innen'!$B:$B,'Übersicht Berichte'!$B$52,'Übersicht Mitarbeiter_innen'!$A:$A,'Übersicht Berichte'!$A56)</f>
        <v>0</v>
      </c>
      <c r="E56" s="108">
        <f ca="1">SUMIFS('Übersicht Mitarbeiter_innen'!F:F,'Übersicht Mitarbeiter_innen'!$B:$B,'Übersicht Berichte'!$B$52,'Übersicht Mitarbeiter_innen'!$A:$A,'Übersicht Berichte'!$A56)</f>
        <v>0</v>
      </c>
      <c r="F56" s="108">
        <f ca="1">SUMIFS('Übersicht Mitarbeiter_innen'!G:G,'Übersicht Mitarbeiter_innen'!$B:$B,'Übersicht Berichte'!$B$52,'Übersicht Mitarbeiter_innen'!$A:$A,'Übersicht Berichte'!$A56)</f>
        <v>0</v>
      </c>
      <c r="G56" s="108">
        <f ca="1">SUMIFS('Übersicht Mitarbeiter_innen'!H:H,'Übersicht Mitarbeiter_innen'!$B:$B,'Übersicht Berichte'!$B$52,'Übersicht Mitarbeiter_innen'!$A:$A,'Übersicht Berichte'!$A56)</f>
        <v>0</v>
      </c>
      <c r="H56" s="108">
        <f ca="1">SUMIFS('Übersicht Mitarbeiter_innen'!I:I,'Übersicht Mitarbeiter_innen'!$B:$B,'Übersicht Berichte'!$B$52,'Übersicht Mitarbeiter_innen'!$A:$A,'Übersicht Berichte'!$A56)</f>
        <v>0</v>
      </c>
      <c r="I56" s="108">
        <f ca="1">SUMIFS('Übersicht Mitarbeiter_innen'!J:J,'Übersicht Mitarbeiter_innen'!$B:$B,'Übersicht Berichte'!$B$52,'Übersicht Mitarbeiter_innen'!$A:$A,'Übersicht Berichte'!$A56)</f>
        <v>0</v>
      </c>
      <c r="J56" s="108">
        <f ca="1">SUMIFS('Übersicht Mitarbeiter_innen'!K:K,'Übersicht Mitarbeiter_innen'!$B:$B,'Übersicht Berichte'!$B$52,'Übersicht Mitarbeiter_innen'!$A:$A,'Übersicht Berichte'!$A56)</f>
        <v>0</v>
      </c>
      <c r="K56" s="108">
        <f ca="1">SUMIFS('Übersicht Mitarbeiter_innen'!L:L,'Übersicht Mitarbeiter_innen'!$B:$B,'Übersicht Berichte'!$B$52,'Übersicht Mitarbeiter_innen'!$A:$A,'Übersicht Berichte'!$A56)</f>
        <v>0</v>
      </c>
      <c r="L56" s="108">
        <f ca="1">SUMIFS('Übersicht Mitarbeiter_innen'!M:M,'Übersicht Mitarbeiter_innen'!$B:$B,'Übersicht Berichte'!$B$52,'Übersicht Mitarbeiter_innen'!$A:$A,'Übersicht Berichte'!$A56)</f>
        <v>0</v>
      </c>
      <c r="M56" s="108">
        <f ca="1">SUMIFS('Übersicht Mitarbeiter_innen'!N:N,'Übersicht Mitarbeiter_innen'!$B:$B,'Übersicht Berichte'!$B$52,'Übersicht Mitarbeiter_innen'!$A:$A,'Übersicht Berichte'!$A56)</f>
        <v>0</v>
      </c>
      <c r="N56" s="108">
        <f ca="1">SUMIFS('Übersicht Mitarbeiter_innen'!O:O,'Übersicht Mitarbeiter_innen'!$B:$B,'Übersicht Berichte'!$B$52,'Übersicht Mitarbeiter_innen'!$A:$A,'Übersicht Berichte'!$A56)</f>
        <v>0</v>
      </c>
      <c r="O56" s="108">
        <f ca="1">SUMIFS('Übersicht Mitarbeiter_innen'!P:P,'Übersicht Mitarbeiter_innen'!$B:$B,'Übersicht Berichte'!$B$52,'Übersicht Mitarbeiter_innen'!$A:$A,'Übersicht Berichte'!$A56)</f>
        <v>0</v>
      </c>
      <c r="P56" s="108">
        <f ca="1">SUMIFS('Übersicht Mitarbeiter_innen'!Q:Q,'Übersicht Mitarbeiter_innen'!$B:$B,'Übersicht Berichte'!$B$52,'Übersicht Mitarbeiter_innen'!$A:$A,'Übersicht Berichte'!$A56)</f>
        <v>0</v>
      </c>
      <c r="Q56" s="108">
        <f ca="1">SUMIFS('Übersicht Mitarbeiter_innen'!R:R,'Übersicht Mitarbeiter_innen'!$B:$B,'Übersicht Berichte'!$B$52,'Übersicht Mitarbeiter_innen'!$A:$A,'Übersicht Berichte'!$A56)</f>
        <v>0</v>
      </c>
      <c r="R56" s="108">
        <f ca="1">SUMIFS('Übersicht Mitarbeiter_innen'!S:S,'Übersicht Mitarbeiter_innen'!$B:$B,'Übersicht Berichte'!$B$52,'Übersicht Mitarbeiter_innen'!$A:$A,'Übersicht Berichte'!$A56)</f>
        <v>0</v>
      </c>
      <c r="S56" s="72">
        <f t="shared" ca="1" si="2"/>
        <v>0</v>
      </c>
    </row>
    <row r="57" spans="1:19" s="83" customFormat="1" ht="15.75">
      <c r="A57" s="110" t="s">
        <v>318</v>
      </c>
      <c r="B57" s="288"/>
      <c r="C57" s="111">
        <f ca="1">SUM(C52:C56)</f>
        <v>0</v>
      </c>
      <c r="D57" s="112">
        <f ca="1">SUM(D52:D56)</f>
        <v>0</v>
      </c>
      <c r="E57" s="112">
        <f t="shared" ref="E57:R57" ca="1" si="10">SUM(E52:E56)</f>
        <v>0</v>
      </c>
      <c r="F57" s="112">
        <f t="shared" ca="1" si="10"/>
        <v>0</v>
      </c>
      <c r="G57" s="112">
        <f t="shared" ca="1" si="10"/>
        <v>0</v>
      </c>
      <c r="H57" s="112">
        <f t="shared" ca="1" si="10"/>
        <v>0</v>
      </c>
      <c r="I57" s="112">
        <f t="shared" ca="1" si="10"/>
        <v>0</v>
      </c>
      <c r="J57" s="112">
        <f t="shared" ca="1" si="10"/>
        <v>0</v>
      </c>
      <c r="K57" s="112">
        <f t="shared" ca="1" si="10"/>
        <v>0</v>
      </c>
      <c r="L57" s="112">
        <f t="shared" ca="1" si="10"/>
        <v>0</v>
      </c>
      <c r="M57" s="112">
        <f t="shared" ca="1" si="10"/>
        <v>0</v>
      </c>
      <c r="N57" s="112">
        <f t="shared" ca="1" si="10"/>
        <v>0</v>
      </c>
      <c r="O57" s="112">
        <f t="shared" ca="1" si="10"/>
        <v>0</v>
      </c>
      <c r="P57" s="112">
        <f t="shared" ca="1" si="10"/>
        <v>0</v>
      </c>
      <c r="Q57" s="112">
        <f t="shared" ca="1" si="10"/>
        <v>0</v>
      </c>
      <c r="R57" s="112">
        <f t="shared" ca="1" si="10"/>
        <v>0</v>
      </c>
      <c r="S57" s="113">
        <f t="shared" ca="1" si="2"/>
        <v>0</v>
      </c>
    </row>
  </sheetData>
  <mergeCells count="11">
    <mergeCell ref="A2:A3"/>
    <mergeCell ref="B2:B3"/>
    <mergeCell ref="B4:B9"/>
    <mergeCell ref="B10:B15"/>
    <mergeCell ref="B16:B21"/>
    <mergeCell ref="B52:B57"/>
    <mergeCell ref="B22:B27"/>
    <mergeCell ref="B28:B33"/>
    <mergeCell ref="B34:B39"/>
    <mergeCell ref="B40:B45"/>
    <mergeCell ref="B46:B51"/>
  </mergeCells>
  <conditionalFormatting sqref="C4:S57">
    <cfRule type="cellIs" dxfId="2610" priority="1" operator="equal">
      <formula>0</formula>
    </cfRule>
  </conditionalFormatting>
  <pageMargins left="0.7" right="0.7" top="0.78740157500000008" bottom="0.78740157500000008"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L180"/>
  <sheetViews>
    <sheetView showGridLines="0" topLeftCell="K4" zoomScale="80" workbookViewId="0">
      <selection activeCell="M17" sqref="M17:AE18"/>
    </sheetView>
  </sheetViews>
  <sheetFormatPr baseColWidth="10" defaultColWidth="11.5546875" defaultRowHeight="15" outlineLevelRow="1" outlineLevelCol="1"/>
  <cols>
    <col min="1" max="2" width="11.109375" style="4" customWidth="1"/>
    <col min="3" max="3" width="14.44140625" style="4" customWidth="1"/>
    <col min="4" max="4" width="11.6640625" style="4" customWidth="1"/>
    <col min="5" max="5" width="11.88671875" style="4" customWidth="1"/>
    <col min="6" max="6" width="15.21875" style="4" customWidth="1"/>
    <col min="7" max="7" width="14.88671875" style="4" customWidth="1"/>
    <col min="8" max="8" width="13.5546875" style="4" customWidth="1"/>
    <col min="9" max="9" width="12.5546875" style="4" customWidth="1"/>
    <col min="10" max="10" width="12.109375" style="4" customWidth="1"/>
    <col min="11" max="11" width="15.109375" style="4" customWidth="1"/>
    <col min="12" max="12" width="4.77734375" style="4" customWidth="1"/>
    <col min="13" max="13" width="9.5546875" style="4" customWidth="1"/>
    <col min="14" max="14" width="10" style="4" customWidth="1"/>
    <col min="15" max="15" width="10.5546875" style="4" customWidth="1"/>
    <col min="16" max="18" width="10.33203125" style="4" customWidth="1"/>
    <col min="19" max="28" width="10.33203125" style="4" customWidth="1" outlineLevel="1"/>
    <col min="29" max="29" width="10.21875" style="4" bestFit="1" customWidth="1"/>
    <col min="30" max="30" width="19.5546875" style="4" bestFit="1" customWidth="1"/>
    <col min="31" max="31" width="14.77734375" style="4" customWidth="1"/>
    <col min="32" max="36" width="11.5546875" style="4"/>
    <col min="37" max="37" width="0" style="4" hidden="1" customWidth="1"/>
    <col min="38" max="16384" width="11.5546875" style="4"/>
  </cols>
  <sheetData>
    <row r="3" spans="3:38" ht="60.75" customHeight="1">
      <c r="C3" s="357" t="s">
        <v>320</v>
      </c>
      <c r="D3" s="357"/>
      <c r="E3" s="357"/>
      <c r="F3" s="357"/>
      <c r="G3" s="357"/>
      <c r="H3" s="357"/>
      <c r="M3" s="348" t="s">
        <v>321</v>
      </c>
      <c r="N3" s="348"/>
      <c r="O3" s="348"/>
      <c r="P3" s="348"/>
      <c r="Q3" s="348"/>
      <c r="R3" s="348"/>
      <c r="S3" s="348"/>
      <c r="T3" s="348"/>
      <c r="U3" s="348"/>
      <c r="V3" s="348"/>
      <c r="W3" s="348"/>
      <c r="X3" s="348"/>
      <c r="Y3" s="348"/>
      <c r="Z3" s="348"/>
      <c r="AA3" s="348"/>
      <c r="AB3" s="348"/>
      <c r="AC3" s="348"/>
      <c r="AD3" s="348"/>
      <c r="AE3" s="348"/>
      <c r="AF3" s="118"/>
      <c r="AG3" s="118"/>
      <c r="AH3" s="118"/>
      <c r="AI3" s="118"/>
      <c r="AJ3" s="118"/>
      <c r="AK3" s="118"/>
      <c r="AL3" s="118"/>
    </row>
    <row r="4" spans="3:38">
      <c r="K4" s="119"/>
      <c r="N4" s="120"/>
    </row>
    <row r="5" spans="3:38" ht="37.5" customHeight="1">
      <c r="C5" s="121" t="s">
        <v>322</v>
      </c>
      <c r="D5" s="122" t="s">
        <v>323</v>
      </c>
      <c r="E5" s="123"/>
      <c r="F5" s="124"/>
      <c r="G5" s="125" t="s">
        <v>324</v>
      </c>
      <c r="H5" s="126" t="s">
        <v>315</v>
      </c>
      <c r="N5" s="127" t="s">
        <v>325</v>
      </c>
      <c r="O5" s="127" t="s">
        <v>326</v>
      </c>
      <c r="P5" s="127" t="s">
        <v>327</v>
      </c>
      <c r="Q5" s="127" t="s">
        <v>328</v>
      </c>
      <c r="R5" s="127" t="s">
        <v>329</v>
      </c>
      <c r="S5" s="127" t="s">
        <v>330</v>
      </c>
      <c r="T5" s="127" t="s">
        <v>331</v>
      </c>
      <c r="U5" s="127" t="s">
        <v>332</v>
      </c>
      <c r="V5" s="127" t="s">
        <v>333</v>
      </c>
      <c r="W5" s="127" t="s">
        <v>334</v>
      </c>
      <c r="X5" s="127" t="s">
        <v>335</v>
      </c>
      <c r="Y5" s="127" t="s">
        <v>336</v>
      </c>
      <c r="Z5" s="127" t="s">
        <v>337</v>
      </c>
      <c r="AA5" s="127" t="s">
        <v>338</v>
      </c>
      <c r="AB5" s="127" t="s">
        <v>339</v>
      </c>
      <c r="AC5" s="128" t="s">
        <v>340</v>
      </c>
      <c r="AD5" s="129" t="s">
        <v>341</v>
      </c>
      <c r="AE5" s="130" t="s">
        <v>342</v>
      </c>
      <c r="AK5" s="4" t="s">
        <v>343</v>
      </c>
    </row>
    <row r="6" spans="3:38" ht="18.75" outlineLevel="1">
      <c r="C6" s="131" t="s">
        <v>344</v>
      </c>
      <c r="D6" s="358"/>
      <c r="E6" s="359"/>
      <c r="G6" s="125" t="s">
        <v>345</v>
      </c>
      <c r="H6" s="132">
        <v>7.74</v>
      </c>
      <c r="M6" s="69" t="s">
        <v>86</v>
      </c>
      <c r="N6" s="133">
        <v>66.124592574926467</v>
      </c>
      <c r="O6" s="134">
        <v>0</v>
      </c>
      <c r="P6" s="134">
        <v>0</v>
      </c>
      <c r="Q6" s="134">
        <v>23.458740758406865</v>
      </c>
      <c r="R6" s="134">
        <v>0</v>
      </c>
      <c r="S6" s="134">
        <v>0</v>
      </c>
      <c r="T6" s="134">
        <v>0</v>
      </c>
      <c r="U6" s="134">
        <v>0</v>
      </c>
      <c r="V6" s="134">
        <v>0</v>
      </c>
      <c r="W6" s="134">
        <v>0</v>
      </c>
      <c r="X6" s="134">
        <v>0</v>
      </c>
      <c r="Y6" s="134">
        <v>0</v>
      </c>
      <c r="Z6" s="134">
        <v>0</v>
      </c>
      <c r="AA6" s="134">
        <v>0</v>
      </c>
      <c r="AB6" s="134">
        <v>0</v>
      </c>
      <c r="AC6" s="135">
        <f t="shared" ref="AC6:AC14" si="0">SUM(N6:AB6)</f>
        <v>89.583333333333329</v>
      </c>
      <c r="AD6" s="136">
        <v>30834.42</v>
      </c>
      <c r="AE6" s="137">
        <v>45076</v>
      </c>
      <c r="AK6" s="4" t="s">
        <v>346</v>
      </c>
    </row>
    <row r="7" spans="3:38" ht="18.75" outlineLevel="1">
      <c r="C7" s="138"/>
      <c r="H7" s="139"/>
      <c r="M7" s="74" t="s">
        <v>156</v>
      </c>
      <c r="N7" s="134"/>
      <c r="O7" s="134"/>
      <c r="P7" s="134"/>
      <c r="Q7" s="134"/>
      <c r="R7" s="134"/>
      <c r="S7" s="134"/>
      <c r="T7" s="134"/>
      <c r="U7" s="134"/>
      <c r="V7" s="134"/>
      <c r="W7" s="134"/>
      <c r="X7" s="134"/>
      <c r="Y7" s="134"/>
      <c r="Z7" s="134"/>
      <c r="AA7" s="134"/>
      <c r="AB7" s="134"/>
      <c r="AC7" s="135">
        <f t="shared" si="0"/>
        <v>0</v>
      </c>
      <c r="AD7" s="136"/>
      <c r="AE7" s="137"/>
    </row>
    <row r="8" spans="3:38" ht="18.75" customHeight="1" outlineLevel="1">
      <c r="C8" s="360" t="s">
        <v>347</v>
      </c>
      <c r="D8" s="140" t="s">
        <v>94</v>
      </c>
      <c r="E8" s="140" t="s">
        <v>95</v>
      </c>
      <c r="F8" s="140" t="s">
        <v>348</v>
      </c>
      <c r="G8" s="140" t="s">
        <v>349</v>
      </c>
      <c r="H8" s="140" t="s">
        <v>350</v>
      </c>
      <c r="M8" s="76" t="s">
        <v>87</v>
      </c>
      <c r="N8" s="134"/>
      <c r="O8" s="134"/>
      <c r="P8" s="134"/>
      <c r="Q8" s="134"/>
      <c r="R8" s="134"/>
      <c r="S8" s="134"/>
      <c r="T8" s="134"/>
      <c r="U8" s="134"/>
      <c r="V8" s="134"/>
      <c r="W8" s="134"/>
      <c r="X8" s="134"/>
      <c r="Y8" s="134"/>
      <c r="Z8" s="134"/>
      <c r="AA8" s="134"/>
      <c r="AB8" s="134"/>
      <c r="AC8" s="135">
        <f t="shared" si="0"/>
        <v>0</v>
      </c>
      <c r="AD8" s="136"/>
      <c r="AE8" s="137"/>
    </row>
    <row r="9" spans="3:38" ht="18.75" outlineLevel="1">
      <c r="C9" s="361"/>
      <c r="D9" s="141">
        <v>44682</v>
      </c>
      <c r="E9" s="141">
        <v>44773</v>
      </c>
      <c r="F9" s="142">
        <v>1</v>
      </c>
      <c r="G9" s="143">
        <v>38.700000000000003</v>
      </c>
      <c r="H9" s="143"/>
      <c r="M9" s="77" t="s">
        <v>192</v>
      </c>
      <c r="N9" s="134"/>
      <c r="O9" s="134"/>
      <c r="P9" s="134"/>
      <c r="Q9" s="134"/>
      <c r="R9" s="134"/>
      <c r="S9" s="134"/>
      <c r="T9" s="134"/>
      <c r="U9" s="134"/>
      <c r="V9" s="134"/>
      <c r="W9" s="134"/>
      <c r="X9" s="134"/>
      <c r="Y9" s="134"/>
      <c r="Z9" s="134"/>
      <c r="AA9" s="134"/>
      <c r="AB9" s="134"/>
      <c r="AC9" s="135">
        <f t="shared" si="0"/>
        <v>0</v>
      </c>
      <c r="AD9" s="136"/>
      <c r="AE9" s="137"/>
    </row>
    <row r="10" spans="3:38" ht="18.75" outlineLevel="1">
      <c r="C10" s="361"/>
      <c r="D10" s="141">
        <v>44958</v>
      </c>
      <c r="E10" s="141">
        <v>45046</v>
      </c>
      <c r="F10" s="142">
        <v>1</v>
      </c>
      <c r="G10" s="143">
        <v>38.700000000000003</v>
      </c>
      <c r="H10" s="143"/>
      <c r="M10" s="78" t="s">
        <v>88</v>
      </c>
      <c r="N10" s="134"/>
      <c r="O10" s="134"/>
      <c r="P10" s="134"/>
      <c r="Q10" s="134"/>
      <c r="R10" s="134"/>
      <c r="S10" s="134"/>
      <c r="T10" s="134"/>
      <c r="U10" s="134"/>
      <c r="V10" s="134"/>
      <c r="W10" s="134"/>
      <c r="X10" s="134"/>
      <c r="Y10" s="134"/>
      <c r="Z10" s="134"/>
      <c r="AA10" s="134"/>
      <c r="AB10" s="134"/>
      <c r="AC10" s="135">
        <f t="shared" si="0"/>
        <v>0</v>
      </c>
      <c r="AD10" s="136"/>
      <c r="AE10" s="137"/>
    </row>
    <row r="11" spans="3:38" ht="18.75" outlineLevel="1">
      <c r="C11" s="361"/>
      <c r="D11" s="141"/>
      <c r="E11" s="141"/>
      <c r="F11" s="144"/>
      <c r="G11" s="143"/>
      <c r="H11" s="143"/>
      <c r="M11" s="79" t="s">
        <v>228</v>
      </c>
      <c r="N11" s="134"/>
      <c r="O11" s="134"/>
      <c r="P11" s="134"/>
      <c r="Q11" s="134"/>
      <c r="R11" s="134"/>
      <c r="S11" s="134"/>
      <c r="T11" s="134"/>
      <c r="U11" s="134"/>
      <c r="V11" s="134"/>
      <c r="W11" s="134"/>
      <c r="X11" s="134"/>
      <c r="Y11" s="134"/>
      <c r="Z11" s="134"/>
      <c r="AA11" s="134"/>
      <c r="AB11" s="134"/>
      <c r="AC11" s="135">
        <f t="shared" si="0"/>
        <v>0</v>
      </c>
      <c r="AD11" s="136"/>
      <c r="AE11" s="137"/>
    </row>
    <row r="12" spans="3:38" ht="18.75" outlineLevel="1">
      <c r="C12" s="361"/>
      <c r="D12" s="143"/>
      <c r="E12" s="143"/>
      <c r="F12" s="144"/>
      <c r="G12" s="143"/>
      <c r="H12" s="143"/>
      <c r="M12" s="80" t="s">
        <v>89</v>
      </c>
      <c r="N12" s="134"/>
      <c r="O12" s="134"/>
      <c r="P12" s="134"/>
      <c r="Q12" s="134"/>
      <c r="R12" s="134"/>
      <c r="S12" s="134"/>
      <c r="T12" s="134"/>
      <c r="U12" s="134"/>
      <c r="V12" s="134"/>
      <c r="W12" s="134"/>
      <c r="X12" s="134"/>
      <c r="Y12" s="134"/>
      <c r="Z12" s="134"/>
      <c r="AA12" s="134"/>
      <c r="AB12" s="134"/>
      <c r="AC12" s="135">
        <f t="shared" si="0"/>
        <v>0</v>
      </c>
      <c r="AD12" s="136"/>
      <c r="AE12" s="137"/>
    </row>
    <row r="13" spans="3:38" ht="18.75" outlineLevel="1">
      <c r="C13" s="362"/>
      <c r="D13" s="143"/>
      <c r="E13" s="143"/>
      <c r="F13" s="144"/>
      <c r="G13" s="143"/>
      <c r="H13" s="143"/>
      <c r="M13" s="80" t="s">
        <v>264</v>
      </c>
      <c r="N13" s="134"/>
      <c r="O13" s="134"/>
      <c r="P13" s="134"/>
      <c r="Q13" s="134"/>
      <c r="R13" s="134"/>
      <c r="S13" s="134"/>
      <c r="T13" s="134"/>
      <c r="U13" s="134"/>
      <c r="V13" s="134"/>
      <c r="W13" s="134"/>
      <c r="X13" s="134"/>
      <c r="Y13" s="134"/>
      <c r="Z13" s="134"/>
      <c r="AA13" s="134"/>
      <c r="AB13" s="134"/>
      <c r="AC13" s="135">
        <f t="shared" si="0"/>
        <v>0</v>
      </c>
      <c r="AD13" s="136"/>
      <c r="AE13" s="137"/>
    </row>
    <row r="14" spans="3:38" ht="18.75" outlineLevel="1">
      <c r="C14" s="363" t="s">
        <v>351</v>
      </c>
      <c r="D14" s="364"/>
      <c r="E14" s="145"/>
      <c r="F14" s="146"/>
      <c r="G14" s="147"/>
      <c r="H14" s="147"/>
      <c r="M14" s="81" t="s">
        <v>90</v>
      </c>
      <c r="N14" s="134"/>
      <c r="O14" s="134"/>
      <c r="P14" s="134"/>
      <c r="Q14" s="134"/>
      <c r="R14" s="134"/>
      <c r="S14" s="134"/>
      <c r="T14" s="134"/>
      <c r="U14" s="134"/>
      <c r="V14" s="134"/>
      <c r="W14" s="134"/>
      <c r="X14" s="134"/>
      <c r="Y14" s="134"/>
      <c r="Z14" s="134"/>
      <c r="AA14" s="134"/>
      <c r="AB14" s="134"/>
      <c r="AC14" s="135">
        <f t="shared" si="0"/>
        <v>0</v>
      </c>
      <c r="AD14" s="148"/>
      <c r="AE14" s="137"/>
    </row>
    <row r="15" spans="3:38" outlineLevel="1">
      <c r="C15" s="363"/>
      <c r="D15" s="364"/>
      <c r="E15" s="149"/>
      <c r="F15" s="33"/>
      <c r="G15" s="33"/>
      <c r="H15" s="150"/>
      <c r="I15" s="33"/>
      <c r="J15" s="33"/>
      <c r="K15" s="33"/>
      <c r="M15" s="151"/>
      <c r="N15" s="152"/>
      <c r="O15" s="152"/>
      <c r="P15" s="152"/>
      <c r="Q15" s="152"/>
      <c r="R15" s="152"/>
      <c r="S15" s="153"/>
      <c r="T15" s="153"/>
      <c r="U15" s="153"/>
      <c r="V15" s="153"/>
      <c r="W15" s="153"/>
      <c r="X15" s="153"/>
      <c r="Y15" s="153"/>
      <c r="Z15" s="153"/>
      <c r="AA15" s="153"/>
      <c r="AB15" s="153"/>
      <c r="AC15" s="154"/>
      <c r="AD15" s="155"/>
      <c r="AE15" s="156"/>
    </row>
    <row r="16" spans="3:38" outlineLevel="1">
      <c r="E16" s="149"/>
      <c r="F16" s="33"/>
      <c r="G16" s="33"/>
      <c r="H16" s="150"/>
      <c r="I16" s="33"/>
      <c r="J16" s="33"/>
      <c r="K16" s="33"/>
      <c r="M16" s="151"/>
      <c r="N16" s="152"/>
      <c r="O16" s="152"/>
      <c r="P16" s="152"/>
      <c r="Q16" s="152"/>
      <c r="R16" s="152"/>
      <c r="S16" s="153"/>
      <c r="T16" s="153"/>
      <c r="U16" s="153"/>
      <c r="V16" s="153"/>
      <c r="W16" s="153"/>
      <c r="X16" s="153"/>
      <c r="Y16" s="153"/>
      <c r="Z16" s="153"/>
      <c r="AA16" s="153"/>
      <c r="AB16" s="153"/>
      <c r="AC16" s="154"/>
      <c r="AD16" s="155"/>
      <c r="AE16" s="156"/>
    </row>
    <row r="17" spans="1:31" ht="30" customHeight="1" outlineLevel="1">
      <c r="B17" s="157"/>
      <c r="C17" s="305" t="s">
        <v>62</v>
      </c>
      <c r="D17" s="305"/>
      <c r="E17" s="305"/>
      <c r="F17" s="305"/>
      <c r="G17" s="305"/>
      <c r="H17" s="305"/>
      <c r="I17" s="305"/>
      <c r="J17" s="305"/>
      <c r="K17" s="305"/>
      <c r="M17" s="348" t="s">
        <v>352</v>
      </c>
      <c r="N17" s="348"/>
      <c r="O17" s="348"/>
      <c r="P17" s="348"/>
      <c r="Q17" s="348"/>
      <c r="R17" s="348"/>
      <c r="S17" s="348"/>
      <c r="T17" s="348"/>
      <c r="U17" s="348"/>
      <c r="V17" s="348"/>
      <c r="W17" s="348"/>
      <c r="X17" s="348"/>
      <c r="Y17" s="348"/>
      <c r="Z17" s="348"/>
      <c r="AA17" s="348"/>
      <c r="AB17" s="348"/>
      <c r="AC17" s="348"/>
      <c r="AD17" s="348"/>
      <c r="AE17" s="348"/>
    </row>
    <row r="18" spans="1:31" ht="30" customHeight="1">
      <c r="E18" s="158"/>
      <c r="K18" s="119"/>
      <c r="M18" s="348"/>
      <c r="N18" s="348"/>
      <c r="O18" s="348"/>
      <c r="P18" s="348"/>
      <c r="Q18" s="348"/>
      <c r="R18" s="348"/>
      <c r="S18" s="348"/>
      <c r="T18" s="348"/>
      <c r="U18" s="348"/>
      <c r="V18" s="348"/>
      <c r="W18" s="348"/>
      <c r="X18" s="348"/>
      <c r="Y18" s="348"/>
      <c r="Z18" s="348"/>
      <c r="AA18" s="348"/>
      <c r="AB18" s="348"/>
      <c r="AC18" s="348"/>
      <c r="AD18" s="348"/>
      <c r="AE18" s="348"/>
    </row>
    <row r="19" spans="1:31">
      <c r="C19" s="349" t="s">
        <v>353</v>
      </c>
      <c r="D19" s="350"/>
      <c r="E19" s="351"/>
      <c r="G19" s="352" t="s">
        <v>354</v>
      </c>
      <c r="H19" s="353"/>
      <c r="I19" s="354"/>
      <c r="K19" s="119"/>
      <c r="N19" s="120"/>
    </row>
    <row r="20" spans="1:31" ht="67.5" customHeight="1">
      <c r="A20" s="355" t="s">
        <v>355</v>
      </c>
      <c r="B20" s="356"/>
      <c r="C20" s="159" t="s">
        <v>356</v>
      </c>
      <c r="D20" s="160" t="s">
        <v>357</v>
      </c>
      <c r="E20" s="161" t="s">
        <v>358</v>
      </c>
      <c r="F20" s="162" t="s">
        <v>359</v>
      </c>
      <c r="G20" s="163" t="s">
        <v>360</v>
      </c>
      <c r="H20" s="160" t="s">
        <v>361</v>
      </c>
      <c r="I20" s="161" t="s">
        <v>362</v>
      </c>
      <c r="J20" s="164" t="s">
        <v>363</v>
      </c>
      <c r="K20" s="160" t="s">
        <v>364</v>
      </c>
      <c r="N20" s="52" t="s">
        <v>325</v>
      </c>
      <c r="O20" s="52" t="s">
        <v>326</v>
      </c>
      <c r="P20" s="52" t="s">
        <v>327</v>
      </c>
      <c r="Q20" s="52" t="s">
        <v>328</v>
      </c>
      <c r="R20" s="52" t="s">
        <v>329</v>
      </c>
      <c r="S20" s="52" t="s">
        <v>330</v>
      </c>
      <c r="T20" s="52" t="s">
        <v>331</v>
      </c>
      <c r="U20" s="52" t="s">
        <v>332</v>
      </c>
      <c r="V20" s="52" t="s">
        <v>333</v>
      </c>
      <c r="W20" s="52" t="s">
        <v>334</v>
      </c>
      <c r="X20" s="52" t="s">
        <v>335</v>
      </c>
      <c r="Y20" s="52" t="s">
        <v>336</v>
      </c>
      <c r="Z20" s="52" t="s">
        <v>337</v>
      </c>
      <c r="AA20" s="52" t="s">
        <v>338</v>
      </c>
      <c r="AB20" s="52" t="s">
        <v>339</v>
      </c>
      <c r="AC20" s="165" t="s">
        <v>340</v>
      </c>
      <c r="AD20" s="52" t="s">
        <v>365</v>
      </c>
    </row>
    <row r="21" spans="1:31" ht="19.5" customHeight="1" outlineLevel="1">
      <c r="A21" s="344">
        <f>'Basisdaten zum Projekt'!D12</f>
        <v>44652</v>
      </c>
      <c r="B21" s="346">
        <f>'Basisdaten zum Projekt'!E12</f>
        <v>45016</v>
      </c>
      <c r="C21" s="320">
        <f>IFERROR(SUMIF(B:B,M21,G:G),0)</f>
        <v>30834.42</v>
      </c>
      <c r="D21" s="314">
        <f>MROUND(SUMIF(B:B,M21,F:F),0.5)</f>
        <v>89.5</v>
      </c>
      <c r="E21" s="322">
        <f>IFERROR(C21/D21,0)</f>
        <v>344.51865921787709</v>
      </c>
      <c r="F21" s="324">
        <f>E21*MROUND(J21,0.5)</f>
        <v>37380.274525139663</v>
      </c>
      <c r="G21" s="326">
        <f>SUMIF(B:B,M21,J:J)</f>
        <v>30834.42</v>
      </c>
      <c r="H21" s="328">
        <f>IFERROR(G21-F21,0)</f>
        <v>-6545.8545251396645</v>
      </c>
      <c r="I21" s="342">
        <f>(SUMIF(B:B,M21,I:I))</f>
        <v>89.583333333333343</v>
      </c>
      <c r="J21" s="332">
        <f>IFERROR(((SUMIF(B:B,M21,AC:AC))/$H$6),0)</f>
        <v>108.34625322997417</v>
      </c>
      <c r="K21" s="314">
        <f>D21-J21</f>
        <v>-18.846253229974167</v>
      </c>
      <c r="M21" s="69" t="s">
        <v>86</v>
      </c>
      <c r="N21" s="168">
        <f>IFERROR(IF(($I21&lt;$J21),(SUMIF($B:$B,$M21,N:N)/SUMIF($B:$B,$M21,$AC:$AC)*$I21),(SUMIF($B:$B,$M21,N:N)/SUMIF($B:$B,$M21,$AC:$AC)*$J21)),0)</f>
        <v>66.124592574926467</v>
      </c>
      <c r="O21" s="168">
        <f t="shared" ref="O21:AB29" si="1">IFERROR(IF(($I21&lt;$J21),(SUMIF($B:$B,$M21,O:O)/SUMIF($B:$B,$M21,$AC:$AC)*$I21),(SUMIF($B:$B,$M21,O:O)/SUMIF($B:$B,$M21,$AC:$AC)*$J21)),0)</f>
        <v>0</v>
      </c>
      <c r="P21" s="168">
        <f t="shared" si="1"/>
        <v>0</v>
      </c>
      <c r="Q21" s="168">
        <f t="shared" si="1"/>
        <v>23.458740758406865</v>
      </c>
      <c r="R21" s="168">
        <f>IFERROR(IF(($I21&lt;$J21),(SUMIF($B:$B,$M21,R:R)/SUMIF($B:$B,$M21,$AC:$AC)*$I21),(SUMIF($B:$B,$M21,R:R)/SUMIF($B:$B,$M21,$AC:$AC)*$J21)),0)</f>
        <v>0</v>
      </c>
      <c r="S21" s="168">
        <f t="shared" si="1"/>
        <v>0</v>
      </c>
      <c r="T21" s="168">
        <f t="shared" si="1"/>
        <v>0</v>
      </c>
      <c r="U21" s="168">
        <f t="shared" si="1"/>
        <v>0</v>
      </c>
      <c r="V21" s="168">
        <f t="shared" si="1"/>
        <v>0</v>
      </c>
      <c r="W21" s="168">
        <f t="shared" si="1"/>
        <v>0</v>
      </c>
      <c r="X21" s="168">
        <f t="shared" si="1"/>
        <v>0</v>
      </c>
      <c r="Y21" s="168">
        <f t="shared" si="1"/>
        <v>0</v>
      </c>
      <c r="Z21" s="168">
        <f t="shared" si="1"/>
        <v>0</v>
      </c>
      <c r="AA21" s="168">
        <f t="shared" si="1"/>
        <v>0</v>
      </c>
      <c r="AB21" s="168">
        <f t="shared" si="1"/>
        <v>0</v>
      </c>
      <c r="AC21" s="169">
        <f>SUM(N21:AB21)</f>
        <v>89.583333333333329</v>
      </c>
      <c r="AD21" s="170">
        <f>ROUND(IF(F21&gt;G21,G21,F21),2)</f>
        <v>30834.42</v>
      </c>
    </row>
    <row r="22" spans="1:31" ht="19.5" customHeight="1" outlineLevel="1">
      <c r="A22" s="345"/>
      <c r="B22" s="347"/>
      <c r="C22" s="321"/>
      <c r="D22" s="315"/>
      <c r="E22" s="323"/>
      <c r="F22" s="325"/>
      <c r="G22" s="327"/>
      <c r="H22" s="329"/>
      <c r="I22" s="343"/>
      <c r="J22" s="333"/>
      <c r="K22" s="315"/>
      <c r="M22" s="74" t="s">
        <v>156</v>
      </c>
      <c r="N22" s="171">
        <f>IFERROR(IF(OR((N6+N7)=N21,N6=0),0,N21-N6-N7),"")</f>
        <v>0</v>
      </c>
      <c r="O22" s="171">
        <f t="shared" ref="O22:AC22" si="2">IFERROR(IF(OR((O6+O7)=O21,O6=0),0,O21-O6-O7),"")</f>
        <v>0</v>
      </c>
      <c r="P22" s="171">
        <f t="shared" si="2"/>
        <v>0</v>
      </c>
      <c r="Q22" s="171">
        <f t="shared" si="2"/>
        <v>0</v>
      </c>
      <c r="R22" s="171">
        <f t="shared" si="2"/>
        <v>0</v>
      </c>
      <c r="S22" s="171">
        <f t="shared" si="2"/>
        <v>0</v>
      </c>
      <c r="T22" s="171">
        <f t="shared" si="2"/>
        <v>0</v>
      </c>
      <c r="U22" s="171">
        <f t="shared" si="2"/>
        <v>0</v>
      </c>
      <c r="V22" s="171">
        <f t="shared" si="2"/>
        <v>0</v>
      </c>
      <c r="W22" s="171">
        <f t="shared" si="2"/>
        <v>0</v>
      </c>
      <c r="X22" s="171">
        <f t="shared" si="2"/>
        <v>0</v>
      </c>
      <c r="Y22" s="171">
        <f t="shared" si="2"/>
        <v>0</v>
      </c>
      <c r="Z22" s="171">
        <f t="shared" si="2"/>
        <v>0</v>
      </c>
      <c r="AA22" s="171">
        <f t="shared" si="2"/>
        <v>0</v>
      </c>
      <c r="AB22" s="171">
        <f t="shared" si="2"/>
        <v>0</v>
      </c>
      <c r="AC22" s="169">
        <f t="shared" si="2"/>
        <v>0</v>
      </c>
      <c r="AD22" s="172">
        <f>IFERROR(IF(OR((AD6+AD7)=AD21,AD6=0),0,AD21-AD6-AD7),"")</f>
        <v>0</v>
      </c>
      <c r="AE22" s="173" t="str">
        <f>IF((AD21)=AD6+AD7,"no adjustment needed",IF(AD6=0,"no adjustment needed","adjustment needed"))</f>
        <v>no adjustment needed</v>
      </c>
    </row>
    <row r="23" spans="1:31" ht="19.5" customHeight="1" outlineLevel="1">
      <c r="A23" s="338">
        <f>'Basisdaten zum Projekt'!D13</f>
        <v>45017</v>
      </c>
      <c r="B23" s="340">
        <f>'Basisdaten zum Projekt'!E13</f>
        <v>45747</v>
      </c>
      <c r="C23" s="320">
        <f>IFERROR(SUMIF(B:B,M23,G:G),0)</f>
        <v>0</v>
      </c>
      <c r="D23" s="314">
        <f>MROUND(SUMIF(B:B,M23,F:F),0.5)</f>
        <v>0</v>
      </c>
      <c r="E23" s="322">
        <f>IFERROR(C23/D23,0)</f>
        <v>0</v>
      </c>
      <c r="F23" s="324">
        <f>E23*MROUND(J23,0.5)</f>
        <v>0</v>
      </c>
      <c r="G23" s="326">
        <f>SUMIF(B:B,M23,J:J)</f>
        <v>0</v>
      </c>
      <c r="H23" s="328">
        <f>IFERROR(G23-F23,0)</f>
        <v>0</v>
      </c>
      <c r="I23" s="330">
        <f t="shared" ref="I23:I29" si="3">(SUMIF(B:B,M23,I:I))</f>
        <v>0</v>
      </c>
      <c r="J23" s="332">
        <f>IFERROR(((SUMIF(B:B,M23,AC:AC))/$H$6),0)</f>
        <v>0</v>
      </c>
      <c r="K23" s="314">
        <f>D23-J23</f>
        <v>0</v>
      </c>
      <c r="M23" s="76" t="s">
        <v>87</v>
      </c>
      <c r="N23" s="168">
        <f>IFERROR(IF(($I23&lt;$J23),(SUMIF($B:$B,$M23,N:N)/SUMIF($B:$B,$M23,$AC:$AC)*$I23),(SUMIF($B:$B,$M23,N:N)/SUMIF($B:$B,$M23,$AC:$AC)*$J23)),0)</f>
        <v>0</v>
      </c>
      <c r="O23" s="168">
        <f t="shared" si="1"/>
        <v>0</v>
      </c>
      <c r="P23" s="168">
        <f t="shared" si="1"/>
        <v>0</v>
      </c>
      <c r="Q23" s="168">
        <f t="shared" si="1"/>
        <v>0</v>
      </c>
      <c r="R23" s="168">
        <f t="shared" si="1"/>
        <v>0</v>
      </c>
      <c r="S23" s="168">
        <f t="shared" si="1"/>
        <v>0</v>
      </c>
      <c r="T23" s="168">
        <f t="shared" si="1"/>
        <v>0</v>
      </c>
      <c r="U23" s="168">
        <f t="shared" si="1"/>
        <v>0</v>
      </c>
      <c r="V23" s="168">
        <f t="shared" si="1"/>
        <v>0</v>
      </c>
      <c r="W23" s="168">
        <f t="shared" si="1"/>
        <v>0</v>
      </c>
      <c r="X23" s="168">
        <f t="shared" si="1"/>
        <v>0</v>
      </c>
      <c r="Y23" s="168">
        <f t="shared" si="1"/>
        <v>0</v>
      </c>
      <c r="Z23" s="168">
        <f t="shared" si="1"/>
        <v>0</v>
      </c>
      <c r="AA23" s="168">
        <f t="shared" si="1"/>
        <v>0</v>
      </c>
      <c r="AB23" s="168">
        <f t="shared" si="1"/>
        <v>0</v>
      </c>
      <c r="AC23" s="169">
        <f>SUM(N23:AB23)</f>
        <v>0</v>
      </c>
      <c r="AD23" s="170">
        <f>ROUND(IF(F23&gt;G23,G23,F23),2)</f>
        <v>0</v>
      </c>
      <c r="AE23" s="174"/>
    </row>
    <row r="24" spans="1:31" ht="19.5" customHeight="1" outlineLevel="1">
      <c r="A24" s="339"/>
      <c r="B24" s="341"/>
      <c r="C24" s="321"/>
      <c r="D24" s="315"/>
      <c r="E24" s="323"/>
      <c r="F24" s="325"/>
      <c r="G24" s="327"/>
      <c r="H24" s="329"/>
      <c r="I24" s="331"/>
      <c r="J24" s="333"/>
      <c r="K24" s="315"/>
      <c r="M24" s="77" t="s">
        <v>192</v>
      </c>
      <c r="N24" s="171">
        <f>IFERROR(IF(OR((N8+N9)=N23,N8=0),0,N23-N8-N9),"")</f>
        <v>0</v>
      </c>
      <c r="O24" s="171">
        <f t="shared" ref="O24:AC24" si="4">IFERROR(IF(OR((O8+O9)=O23,O8=0),0,O23-O8-O9),"")</f>
        <v>0</v>
      </c>
      <c r="P24" s="171">
        <f t="shared" si="4"/>
        <v>0</v>
      </c>
      <c r="Q24" s="171">
        <f t="shared" si="4"/>
        <v>0</v>
      </c>
      <c r="R24" s="171">
        <f t="shared" si="4"/>
        <v>0</v>
      </c>
      <c r="S24" s="171">
        <f t="shared" si="4"/>
        <v>0</v>
      </c>
      <c r="T24" s="171">
        <f t="shared" si="4"/>
        <v>0</v>
      </c>
      <c r="U24" s="171">
        <f t="shared" si="4"/>
        <v>0</v>
      </c>
      <c r="V24" s="171">
        <f t="shared" si="4"/>
        <v>0</v>
      </c>
      <c r="W24" s="171">
        <f t="shared" si="4"/>
        <v>0</v>
      </c>
      <c r="X24" s="171">
        <f t="shared" si="4"/>
        <v>0</v>
      </c>
      <c r="Y24" s="171">
        <f t="shared" si="4"/>
        <v>0</v>
      </c>
      <c r="Z24" s="171">
        <f t="shared" si="4"/>
        <v>0</v>
      </c>
      <c r="AA24" s="171">
        <f t="shared" si="4"/>
        <v>0</v>
      </c>
      <c r="AB24" s="171">
        <f t="shared" si="4"/>
        <v>0</v>
      </c>
      <c r="AC24" s="169">
        <f t="shared" si="4"/>
        <v>0</v>
      </c>
      <c r="AD24" s="172">
        <f>IFERROR(IF(OR((AD8+AD9)=AD23,AD8=0),0,AD23-AD8-AD9),"")</f>
        <v>0</v>
      </c>
      <c r="AE24" s="173" t="str">
        <f>IF((AD23)=AD8+AD9,"no adjustment needed",IF(AD8=0,"no adjustment needed","adjustment needed"))</f>
        <v>no adjustment needed</v>
      </c>
    </row>
    <row r="25" spans="1:31" ht="19.5" customHeight="1" outlineLevel="1">
      <c r="A25" s="334" t="str">
        <f>'Basisdaten zum Projekt'!D14</f>
        <v/>
      </c>
      <c r="B25" s="336" t="str">
        <f>'Basisdaten zum Projekt'!E14</f>
        <v/>
      </c>
      <c r="C25" s="320">
        <f>IFERROR(SUMIF(B:B,M25,G:G),0)</f>
        <v>0</v>
      </c>
      <c r="D25" s="314">
        <f>MROUND(SUMIF(B:B,M25,F:F),0.5)</f>
        <v>0</v>
      </c>
      <c r="E25" s="322">
        <f>IFERROR(C25/D25,0)</f>
        <v>0</v>
      </c>
      <c r="F25" s="324">
        <f>E25*MROUND(J25,0.5)</f>
        <v>0</v>
      </c>
      <c r="G25" s="326">
        <f>SUMIF(B:B,M25,J:J)</f>
        <v>0</v>
      </c>
      <c r="H25" s="328">
        <f>IFERROR(G25-F25,0)</f>
        <v>0</v>
      </c>
      <c r="I25" s="330">
        <f t="shared" si="3"/>
        <v>0</v>
      </c>
      <c r="J25" s="332">
        <f>IFERROR(((SUMIF(B:B,M25,AC:AC))/$H$6),0)</f>
        <v>0</v>
      </c>
      <c r="K25" s="314">
        <f t="shared" ref="K25:K29" si="5">D25-J25</f>
        <v>0</v>
      </c>
      <c r="M25" s="78" t="s">
        <v>88</v>
      </c>
      <c r="N25" s="168">
        <f>IFERROR(IF(($I25&lt;$J25),(SUMIF($B:$B,$M25,N:N)/SUMIF($B:$B,$M25,$AC:$AC)*$I25),(SUMIF($B:$B,$M25,N:N)/SUMIF($B:$B,$M25,$AC:$AC)*$J25)),0)</f>
        <v>0</v>
      </c>
      <c r="O25" s="168">
        <f t="shared" si="1"/>
        <v>0</v>
      </c>
      <c r="P25" s="168">
        <f t="shared" si="1"/>
        <v>0</v>
      </c>
      <c r="Q25" s="168">
        <f t="shared" si="1"/>
        <v>0</v>
      </c>
      <c r="R25" s="168">
        <f t="shared" si="1"/>
        <v>0</v>
      </c>
      <c r="S25" s="168">
        <f t="shared" si="1"/>
        <v>0</v>
      </c>
      <c r="T25" s="168">
        <f t="shared" si="1"/>
        <v>0</v>
      </c>
      <c r="U25" s="168">
        <f t="shared" si="1"/>
        <v>0</v>
      </c>
      <c r="V25" s="168">
        <f t="shared" si="1"/>
        <v>0</v>
      </c>
      <c r="W25" s="168">
        <f t="shared" si="1"/>
        <v>0</v>
      </c>
      <c r="X25" s="168">
        <f t="shared" si="1"/>
        <v>0</v>
      </c>
      <c r="Y25" s="168">
        <f t="shared" si="1"/>
        <v>0</v>
      </c>
      <c r="Z25" s="168">
        <f t="shared" si="1"/>
        <v>0</v>
      </c>
      <c r="AA25" s="168">
        <f t="shared" si="1"/>
        <v>0</v>
      </c>
      <c r="AB25" s="168">
        <f t="shared" si="1"/>
        <v>0</v>
      </c>
      <c r="AC25" s="169">
        <f t="shared" ref="AC25:AC59" si="6">SUM(N25:AB25)</f>
        <v>0</v>
      </c>
      <c r="AD25" s="170">
        <f>ROUND(IF(F25&gt;G25,G25,F25),2)</f>
        <v>0</v>
      </c>
      <c r="AE25" s="174"/>
    </row>
    <row r="26" spans="1:31" ht="19.5" customHeight="1" outlineLevel="1">
      <c r="A26" s="335"/>
      <c r="B26" s="337"/>
      <c r="C26" s="321"/>
      <c r="D26" s="315"/>
      <c r="E26" s="323"/>
      <c r="F26" s="325"/>
      <c r="G26" s="327"/>
      <c r="H26" s="329"/>
      <c r="I26" s="331"/>
      <c r="J26" s="333"/>
      <c r="K26" s="315"/>
      <c r="M26" s="79" t="s">
        <v>228</v>
      </c>
      <c r="N26" s="171">
        <f>IFERROR(IF(OR((N10+N11)=N25,N10=0),0,N25-N10-N11),"")</f>
        <v>0</v>
      </c>
      <c r="O26" s="171">
        <f t="shared" ref="O26:AC26" si="7">IFERROR(IF(OR((O10+O11)=O25,O10=0),0,O25-O10-O11),"")</f>
        <v>0</v>
      </c>
      <c r="P26" s="171">
        <f t="shared" si="7"/>
        <v>0</v>
      </c>
      <c r="Q26" s="171">
        <f t="shared" si="7"/>
        <v>0</v>
      </c>
      <c r="R26" s="171">
        <f t="shared" si="7"/>
        <v>0</v>
      </c>
      <c r="S26" s="171">
        <f t="shared" si="7"/>
        <v>0</v>
      </c>
      <c r="T26" s="171">
        <f t="shared" si="7"/>
        <v>0</v>
      </c>
      <c r="U26" s="171">
        <f t="shared" si="7"/>
        <v>0</v>
      </c>
      <c r="V26" s="171">
        <f t="shared" si="7"/>
        <v>0</v>
      </c>
      <c r="W26" s="171">
        <f t="shared" si="7"/>
        <v>0</v>
      </c>
      <c r="X26" s="171">
        <f t="shared" si="7"/>
        <v>0</v>
      </c>
      <c r="Y26" s="171">
        <f t="shared" si="7"/>
        <v>0</v>
      </c>
      <c r="Z26" s="171">
        <f t="shared" si="7"/>
        <v>0</v>
      </c>
      <c r="AA26" s="171">
        <f t="shared" si="7"/>
        <v>0</v>
      </c>
      <c r="AB26" s="171">
        <f t="shared" si="7"/>
        <v>0</v>
      </c>
      <c r="AC26" s="169">
        <f t="shared" si="7"/>
        <v>0</v>
      </c>
      <c r="AD26" s="172">
        <f>IFERROR(IF(OR((AD10+AD11)=AD25,AD10=0),0,AD25-AD10-AD11),"")</f>
        <v>0</v>
      </c>
      <c r="AE26" s="173" t="str">
        <f>IF((AD25)=AD10+AD11,"no adjustment needed",IF(AD10=0,"no adjustment needed","adjustment needed"))</f>
        <v>no adjustment needed</v>
      </c>
    </row>
    <row r="27" spans="1:31" ht="19.5" customHeight="1" outlineLevel="1">
      <c r="A27" s="316" t="str">
        <f>'Basisdaten zum Projekt'!D15</f>
        <v/>
      </c>
      <c r="B27" s="318" t="str">
        <f>'Basisdaten zum Projekt'!E15</f>
        <v/>
      </c>
      <c r="C27" s="320">
        <f>IFERROR(SUMIF(B:B,M27,G:G),0)</f>
        <v>0</v>
      </c>
      <c r="D27" s="314">
        <f>MROUND(SUMIF(B:B,M27,F:F),0.5)</f>
        <v>0</v>
      </c>
      <c r="E27" s="322">
        <f>IFERROR(C27/D27,0)</f>
        <v>0</v>
      </c>
      <c r="F27" s="324">
        <f>E27*MROUND(J27,0.5)</f>
        <v>0</v>
      </c>
      <c r="G27" s="326">
        <f>SUMIF(B:B,M27,J:J)</f>
        <v>0</v>
      </c>
      <c r="H27" s="328">
        <f>IFERROR(G27-F27,0)</f>
        <v>0</v>
      </c>
      <c r="I27" s="330">
        <f t="shared" si="3"/>
        <v>0</v>
      </c>
      <c r="J27" s="332">
        <f>IFERROR(((SUMIF(B:B,M27,AC:AC))/$H$6),0)</f>
        <v>0</v>
      </c>
      <c r="K27" s="314">
        <f t="shared" si="5"/>
        <v>0</v>
      </c>
      <c r="M27" s="80" t="s">
        <v>89</v>
      </c>
      <c r="N27" s="168">
        <f>IFERROR(IF(($I27&lt;$J27),(SUMIF($B:$B,$M27,N:N)/SUMIF($B:$B,$M27,$AC:$AC)*$I27),(SUMIF($B:$B,$M27,N:N)/SUMIF($B:$B,$M27,$AC:$AC)*$J27)),0)</f>
        <v>0</v>
      </c>
      <c r="O27" s="168">
        <f t="shared" si="1"/>
        <v>0</v>
      </c>
      <c r="P27" s="168">
        <f t="shared" si="1"/>
        <v>0</v>
      </c>
      <c r="Q27" s="168">
        <f t="shared" si="1"/>
        <v>0</v>
      </c>
      <c r="R27" s="168">
        <f t="shared" si="1"/>
        <v>0</v>
      </c>
      <c r="S27" s="168">
        <f t="shared" si="1"/>
        <v>0</v>
      </c>
      <c r="T27" s="168">
        <f t="shared" si="1"/>
        <v>0</v>
      </c>
      <c r="U27" s="168">
        <f t="shared" si="1"/>
        <v>0</v>
      </c>
      <c r="V27" s="168">
        <f t="shared" si="1"/>
        <v>0</v>
      </c>
      <c r="W27" s="168">
        <f t="shared" si="1"/>
        <v>0</v>
      </c>
      <c r="X27" s="168">
        <f t="shared" si="1"/>
        <v>0</v>
      </c>
      <c r="Y27" s="168">
        <f t="shared" si="1"/>
        <v>0</v>
      </c>
      <c r="Z27" s="168">
        <f t="shared" si="1"/>
        <v>0</v>
      </c>
      <c r="AA27" s="168">
        <f t="shared" si="1"/>
        <v>0</v>
      </c>
      <c r="AB27" s="168">
        <f t="shared" si="1"/>
        <v>0</v>
      </c>
      <c r="AC27" s="169">
        <f t="shared" si="6"/>
        <v>0</v>
      </c>
      <c r="AD27" s="170">
        <f>ROUND(IF(F27&gt;G27,G27,F27),2)</f>
        <v>0</v>
      </c>
    </row>
    <row r="28" spans="1:31" ht="19.5" customHeight="1" outlineLevel="1">
      <c r="A28" s="317"/>
      <c r="B28" s="319"/>
      <c r="C28" s="321"/>
      <c r="D28" s="315"/>
      <c r="E28" s="323"/>
      <c r="F28" s="325"/>
      <c r="G28" s="327"/>
      <c r="H28" s="329"/>
      <c r="I28" s="331"/>
      <c r="J28" s="333"/>
      <c r="K28" s="315"/>
      <c r="M28" s="80" t="s">
        <v>264</v>
      </c>
      <c r="N28" s="171">
        <f>IFERROR(IF(OR((N12+N13)=N27,N12=0),0,N27-N12-N13),"")</f>
        <v>0</v>
      </c>
      <c r="O28" s="171">
        <f t="shared" ref="O28:AC28" si="8">IFERROR(IF(OR((O12+O13)=O27,O12=0),0,O27-O12-O13),"")</f>
        <v>0</v>
      </c>
      <c r="P28" s="171">
        <f t="shared" si="8"/>
        <v>0</v>
      </c>
      <c r="Q28" s="171">
        <f t="shared" si="8"/>
        <v>0</v>
      </c>
      <c r="R28" s="171">
        <f t="shared" si="8"/>
        <v>0</v>
      </c>
      <c r="S28" s="171">
        <f t="shared" si="8"/>
        <v>0</v>
      </c>
      <c r="T28" s="171">
        <f t="shared" si="8"/>
        <v>0</v>
      </c>
      <c r="U28" s="171">
        <f t="shared" si="8"/>
        <v>0</v>
      </c>
      <c r="V28" s="171">
        <f t="shared" si="8"/>
        <v>0</v>
      </c>
      <c r="W28" s="171">
        <f t="shared" si="8"/>
        <v>0</v>
      </c>
      <c r="X28" s="171">
        <f t="shared" si="8"/>
        <v>0</v>
      </c>
      <c r="Y28" s="171">
        <f t="shared" si="8"/>
        <v>0</v>
      </c>
      <c r="Z28" s="171">
        <f t="shared" si="8"/>
        <v>0</v>
      </c>
      <c r="AA28" s="171">
        <f t="shared" si="8"/>
        <v>0</v>
      </c>
      <c r="AB28" s="171">
        <f t="shared" si="8"/>
        <v>0</v>
      </c>
      <c r="AC28" s="169">
        <f t="shared" si="8"/>
        <v>0</v>
      </c>
      <c r="AD28" s="172">
        <f>IFERROR(IF(OR((AD12+AD13)=AD27,AD12=0),0,AD27-AD12-AD13),"")</f>
        <v>0</v>
      </c>
      <c r="AE28" s="173" t="str">
        <f>IF((AD27)=AD12+AD13,"no adjustment needed",IF(AD12=0,"no adjustment needed","adjustment needed"))</f>
        <v>no adjustment needed</v>
      </c>
    </row>
    <row r="29" spans="1:31" ht="19.5" customHeight="1" outlineLevel="1">
      <c r="A29" s="175" t="str">
        <f>'Basisdaten zum Projekt'!D16</f>
        <v/>
      </c>
      <c r="B29" s="176" t="str">
        <f>'Basisdaten zum Projekt'!E16</f>
        <v/>
      </c>
      <c r="C29" s="177">
        <f>IFERROR(SUMIF(B:B,M29,G:G),0)</f>
        <v>0</v>
      </c>
      <c r="D29" s="178">
        <f>MROUND(SUMIF(A:A,M29,G:G),0.5)</f>
        <v>0</v>
      </c>
      <c r="E29" s="179">
        <f>IFERROR(C29/D29,0)</f>
        <v>0</v>
      </c>
      <c r="F29" s="180">
        <f>E29*MROUND(J29,0.5)</f>
        <v>0</v>
      </c>
      <c r="G29" s="181">
        <f>SUMIF(B:B,M29,J:J)</f>
        <v>0</v>
      </c>
      <c r="H29" s="182">
        <f>IFERROR(G29-F29,0)</f>
        <v>0</v>
      </c>
      <c r="I29" s="183">
        <f t="shared" si="3"/>
        <v>0</v>
      </c>
      <c r="J29" s="167">
        <f>IFERROR(((SUMIF(B:B,M29,AC:AC))/$H$6),0)</f>
        <v>0</v>
      </c>
      <c r="K29" s="166">
        <f t="shared" si="5"/>
        <v>0</v>
      </c>
      <c r="M29" s="81" t="s">
        <v>90</v>
      </c>
      <c r="N29" s="168">
        <f>IFERROR(IF(($I29&lt;$J29),(SUMIF($B:$B,$M29,N:N)/SUMIF($B:$B,$M29,$AC:$AC)*$I29),(SUMIF($B:$B,$M29,N:N)/SUMIF($B:$B,$M29,$AC:$AC)*$J29)),0)</f>
        <v>0</v>
      </c>
      <c r="O29" s="168">
        <f t="shared" si="1"/>
        <v>0</v>
      </c>
      <c r="P29" s="168">
        <f t="shared" si="1"/>
        <v>0</v>
      </c>
      <c r="Q29" s="168">
        <f t="shared" si="1"/>
        <v>0</v>
      </c>
      <c r="R29" s="168">
        <f t="shared" si="1"/>
        <v>0</v>
      </c>
      <c r="S29" s="168">
        <f t="shared" si="1"/>
        <v>0</v>
      </c>
      <c r="T29" s="168">
        <f t="shared" si="1"/>
        <v>0</v>
      </c>
      <c r="U29" s="168">
        <f t="shared" si="1"/>
        <v>0</v>
      </c>
      <c r="V29" s="168">
        <f t="shared" si="1"/>
        <v>0</v>
      </c>
      <c r="W29" s="168">
        <f t="shared" si="1"/>
        <v>0</v>
      </c>
      <c r="X29" s="168">
        <f t="shared" si="1"/>
        <v>0</v>
      </c>
      <c r="Y29" s="168">
        <f t="shared" si="1"/>
        <v>0</v>
      </c>
      <c r="Z29" s="168">
        <f t="shared" si="1"/>
        <v>0</v>
      </c>
      <c r="AA29" s="168">
        <f t="shared" si="1"/>
        <v>0</v>
      </c>
      <c r="AB29" s="168">
        <f t="shared" si="1"/>
        <v>0</v>
      </c>
      <c r="AC29" s="169">
        <f t="shared" si="6"/>
        <v>0</v>
      </c>
      <c r="AD29" s="170">
        <f>ROUND(IF(F29&gt;G29,G29,F29),2)</f>
        <v>0</v>
      </c>
    </row>
    <row r="30" spans="1:31" outlineLevel="1">
      <c r="A30" s="184"/>
      <c r="B30" s="184"/>
      <c r="C30" s="96"/>
      <c r="D30" s="96"/>
      <c r="E30" s="185"/>
      <c r="F30" s="186"/>
      <c r="G30" s="187"/>
      <c r="H30" s="155"/>
      <c r="J30" s="186"/>
      <c r="K30" s="188"/>
      <c r="M30" s="151"/>
      <c r="N30" s="151"/>
      <c r="O30" s="151"/>
      <c r="P30" s="151"/>
      <c r="Q30" s="151"/>
      <c r="R30" s="151"/>
      <c r="S30" s="151"/>
      <c r="T30" s="151"/>
      <c r="U30" s="151"/>
      <c r="V30" s="151"/>
      <c r="W30" s="151"/>
      <c r="X30" s="151"/>
      <c r="Y30" s="151"/>
      <c r="Z30" s="151"/>
      <c r="AA30" s="151"/>
      <c r="AB30" s="151"/>
      <c r="AC30" s="189"/>
      <c r="AD30" s="151"/>
    </row>
    <row r="31" spans="1:31" outlineLevel="1">
      <c r="A31" s="184"/>
      <c r="B31" s="184"/>
      <c r="C31" s="184"/>
      <c r="D31" s="184"/>
      <c r="E31" s="185"/>
      <c r="F31" s="186"/>
      <c r="G31" s="187"/>
      <c r="H31" s="155"/>
      <c r="K31" s="188"/>
      <c r="M31" s="151"/>
      <c r="N31" s="151"/>
      <c r="O31" s="151"/>
      <c r="P31" s="151"/>
      <c r="Q31" s="151"/>
      <c r="R31" s="151"/>
      <c r="S31" s="151"/>
      <c r="T31" s="151"/>
      <c r="U31" s="151"/>
      <c r="V31" s="151"/>
      <c r="W31" s="151"/>
      <c r="X31" s="151"/>
      <c r="Y31" s="151"/>
      <c r="Z31" s="151"/>
      <c r="AA31" s="151"/>
      <c r="AB31" s="151"/>
      <c r="AC31" s="151"/>
      <c r="AD31" s="151"/>
    </row>
    <row r="32" spans="1:31" ht="31.5">
      <c r="C32" s="305" t="s">
        <v>64</v>
      </c>
      <c r="D32" s="305"/>
      <c r="E32" s="305"/>
      <c r="F32" s="305"/>
      <c r="G32" s="305"/>
      <c r="H32" s="305"/>
      <c r="I32" s="305"/>
      <c r="J32" s="190"/>
      <c r="N32" s="120"/>
    </row>
    <row r="33" spans="1:31">
      <c r="N33" s="120"/>
    </row>
    <row r="34" spans="1:31" ht="47.25" customHeight="1">
      <c r="C34" s="52" t="s">
        <v>366</v>
      </c>
      <c r="D34" s="52" t="s">
        <v>367</v>
      </c>
      <c r="E34" s="52" t="s">
        <v>368</v>
      </c>
      <c r="F34" s="52" t="s">
        <v>369</v>
      </c>
      <c r="G34" s="52" t="s">
        <v>370</v>
      </c>
      <c r="H34" s="191"/>
      <c r="I34" s="192"/>
      <c r="J34" s="192"/>
      <c r="M34" s="120"/>
    </row>
    <row r="35" spans="1:31" ht="15" customHeight="1" outlineLevel="1">
      <c r="C35" s="193">
        <f>IF('Basisdaten zum Projekt'!C5=0,0,DATE(YEAR('Basisdaten zum Projekt'!C5),1,1))</f>
        <v>44562</v>
      </c>
      <c r="D35" s="194">
        <f>F60</f>
        <v>53.75</v>
      </c>
      <c r="E35" s="195">
        <f>IFERROR(AC61,0)</f>
        <v>63.824289405684752</v>
      </c>
      <c r="F35" s="196">
        <f t="shared" ref="F35:F41" si="9">D35-E35</f>
        <v>-10.074289405684752</v>
      </c>
      <c r="G35" s="197" t="str">
        <f>INDEX($B$1:B149,SUMPRODUCT(MAX((B48:B59&lt;&gt;"")*ROW(B48:B59))))</f>
        <v>P1</v>
      </c>
      <c r="H35" s="306" t="s">
        <v>371</v>
      </c>
      <c r="I35" s="198"/>
      <c r="J35" s="198"/>
      <c r="K35" s="199"/>
      <c r="L35" s="200"/>
      <c r="M35" s="201"/>
    </row>
    <row r="36" spans="1:31" outlineLevel="1">
      <c r="C36" s="193">
        <f>IFERROR(IF(EDATE(C35,12)&lt;=(DATE(YEAR('Basisdaten zum Projekt'!$C$6),1,1)),EDATE(C35,12),""),"")</f>
        <v>44927</v>
      </c>
      <c r="D36" s="194">
        <f>F75</f>
        <v>35.833333333333336</v>
      </c>
      <c r="E36" s="195">
        <f>IFERROR(AC76,0)</f>
        <v>44.521963824289401</v>
      </c>
      <c r="F36" s="196">
        <f t="shared" si="9"/>
        <v>-8.688630490956065</v>
      </c>
      <c r="G36" s="197" t="str">
        <f>INDEX(B1:B149,SUMPRODUCT(MAX((B63:B74&lt;&gt;"")*ROW(B63:B74))))</f>
        <v>P2</v>
      </c>
      <c r="H36" s="306"/>
      <c r="I36" s="198"/>
      <c r="J36" s="198"/>
      <c r="K36" s="199"/>
      <c r="L36" s="199"/>
      <c r="M36" s="120"/>
    </row>
    <row r="37" spans="1:31" outlineLevel="1">
      <c r="C37" s="193">
        <f>IFERROR(IF(EDATE(C36,12)&lt;=(DATE(YEAR('Basisdaten zum Projekt'!$C$6),1,1)),EDATE(C36,12),""),"")</f>
        <v>45292</v>
      </c>
      <c r="D37" s="194">
        <f>F90</f>
        <v>0</v>
      </c>
      <c r="E37" s="195">
        <f>IFERROR(AC91,0)</f>
        <v>0</v>
      </c>
      <c r="F37" s="196">
        <f t="shared" si="9"/>
        <v>0</v>
      </c>
      <c r="G37" s="197" t="str">
        <f>INDEX(B1:B149,SUMPRODUCT(MAX((B78:B89&lt;&gt;"")*ROW(B78:B89))))</f>
        <v>P2</v>
      </c>
      <c r="H37" s="306"/>
    </row>
    <row r="38" spans="1:31" outlineLevel="1">
      <c r="C38" s="193">
        <f>IFERROR(IF(EDATE(C37,12)&lt;=(DATE(YEAR('Basisdaten zum Projekt'!$C$6),1,1)),EDATE(C37,12),""),"")</f>
        <v>45658</v>
      </c>
      <c r="D38" s="194">
        <f>F105</f>
        <v>0</v>
      </c>
      <c r="E38" s="195">
        <f>IFERROR(AC106,0)</f>
        <v>0</v>
      </c>
      <c r="F38" s="196">
        <f t="shared" si="9"/>
        <v>0</v>
      </c>
      <c r="G38" s="197" t="str">
        <f>INDEX(B1:B149,SUMPRODUCT(MAX((B93:B104&lt;&gt;"")*ROW(B93:B104))))</f>
        <v>P2</v>
      </c>
      <c r="H38" s="306"/>
      <c r="M38" s="120"/>
    </row>
    <row r="39" spans="1:31" outlineLevel="1">
      <c r="C39" s="193" t="str">
        <f>IFERROR(IF(EDATE(C38,12)&lt;=(DATE(YEAR('Basisdaten zum Projekt'!$C$6),1,1)),EDATE(C38,12),""),"")</f>
        <v/>
      </c>
      <c r="D39" s="194">
        <f>F120</f>
        <v>0</v>
      </c>
      <c r="E39" s="195">
        <f>IFERROR(AC121,0)</f>
        <v>0</v>
      </c>
      <c r="F39" s="196">
        <f t="shared" si="9"/>
        <v>0</v>
      </c>
      <c r="G39" s="197">
        <f>INDEX(B1:B149,SUMPRODUCT(MAX((B108:B119&lt;&gt;"")*ROW(B108:B119))))</f>
        <v>0</v>
      </c>
      <c r="H39" s="306"/>
      <c r="M39" s="202"/>
    </row>
    <row r="40" spans="1:31" outlineLevel="1">
      <c r="C40" s="193" t="str">
        <f>IFERROR(IF(EDATE(C39,12)&lt;=(DATE(YEAR('Basisdaten zum Projekt'!$C$6),1,1)),EDATE(C39,12),""),"")</f>
        <v/>
      </c>
      <c r="D40" s="194">
        <f>F135</f>
        <v>0</v>
      </c>
      <c r="E40" s="195">
        <f>IFERROR(AC136,0)</f>
        <v>0</v>
      </c>
      <c r="F40" s="196">
        <f t="shared" si="9"/>
        <v>0</v>
      </c>
      <c r="G40" s="197">
        <f>INDEX(B1:B149,SUMPRODUCT(MAX((B123:B134&lt;&gt;"")*ROW(B123:B134))))</f>
        <v>0</v>
      </c>
      <c r="H40" s="306"/>
      <c r="M40" s="120"/>
    </row>
    <row r="41" spans="1:31" outlineLevel="1">
      <c r="C41" s="193" t="str">
        <f>IFERROR(IF(EDATE(C40,12)&lt;=(DATE(YEAR('Basisdaten zum Projekt'!$C$6),1,1)),EDATE(C40,12),""),"")</f>
        <v/>
      </c>
      <c r="D41" s="194">
        <f>F150</f>
        <v>0</v>
      </c>
      <c r="E41" s="195">
        <f>IFERROR(AC151,0)</f>
        <v>0</v>
      </c>
      <c r="F41" s="196">
        <f t="shared" si="9"/>
        <v>0</v>
      </c>
      <c r="G41" s="197">
        <f>INDEX(B1:B149,SUMPRODUCT(MAX((B138:B149&lt;&gt;"")*ROW(B138:B149))))</f>
        <v>0</v>
      </c>
      <c r="H41" s="306"/>
      <c r="N41" s="120"/>
    </row>
    <row r="42" spans="1:31" outlineLevel="1">
      <c r="E42" s="203"/>
      <c r="F42" s="204"/>
      <c r="G42" s="154"/>
      <c r="H42" s="205"/>
      <c r="I42" s="206"/>
      <c r="J42" s="207"/>
      <c r="O42" s="120"/>
    </row>
    <row r="43" spans="1:31" ht="96" customHeight="1" outlineLevel="1">
      <c r="E43" s="203"/>
      <c r="F43" s="204"/>
      <c r="G43" s="154"/>
      <c r="H43" s="205"/>
      <c r="I43" s="208"/>
      <c r="J43" s="208"/>
      <c r="K43" s="207"/>
      <c r="O43" s="120"/>
    </row>
    <row r="44" spans="1:31" ht="33.75">
      <c r="B44" s="305" t="s">
        <v>58</v>
      </c>
      <c r="C44" s="305"/>
      <c r="D44" s="305"/>
      <c r="E44" s="305"/>
      <c r="F44" s="305"/>
      <c r="G44" s="305"/>
      <c r="H44" s="305"/>
      <c r="I44" s="305"/>
      <c r="J44" s="305"/>
      <c r="K44" s="209"/>
      <c r="M44" s="307" t="s">
        <v>60</v>
      </c>
      <c r="N44" s="307"/>
      <c r="O44" s="307"/>
      <c r="P44" s="307"/>
      <c r="Q44" s="307"/>
      <c r="R44" s="307"/>
      <c r="S44" s="307"/>
      <c r="T44" s="307"/>
      <c r="U44" s="307"/>
      <c r="V44" s="307"/>
      <c r="W44" s="307"/>
      <c r="X44" s="307"/>
      <c r="Y44" s="307"/>
      <c r="Z44" s="307"/>
      <c r="AA44" s="307"/>
      <c r="AB44" s="307"/>
      <c r="AC44" s="307"/>
      <c r="AD44" s="307"/>
      <c r="AE44" s="307"/>
    </row>
    <row r="45" spans="1:31">
      <c r="A45" s="50"/>
      <c r="E45" s="50"/>
    </row>
    <row r="46" spans="1:31" ht="15.75" customHeight="1">
      <c r="B46" s="210"/>
      <c r="C46" s="210"/>
      <c r="D46" s="210"/>
      <c r="E46" s="308" t="s">
        <v>353</v>
      </c>
      <c r="F46" s="309"/>
      <c r="G46" s="310"/>
      <c r="H46" s="308" t="s">
        <v>354</v>
      </c>
      <c r="I46" s="309"/>
      <c r="J46" s="310"/>
      <c r="N46" s="311" t="s">
        <v>372</v>
      </c>
      <c r="O46" s="312"/>
      <c r="P46" s="312"/>
      <c r="Q46" s="312"/>
      <c r="R46" s="312"/>
      <c r="S46" s="312"/>
      <c r="T46" s="312"/>
      <c r="U46" s="312"/>
      <c r="V46" s="312"/>
      <c r="W46" s="312"/>
      <c r="X46" s="312"/>
      <c r="Y46" s="312"/>
      <c r="Z46" s="312"/>
      <c r="AA46" s="312"/>
      <c r="AB46" s="312"/>
      <c r="AC46" s="313"/>
    </row>
    <row r="47" spans="1:31" ht="49.5" customHeight="1">
      <c r="B47" s="211" t="s">
        <v>117</v>
      </c>
      <c r="C47" s="211" t="s">
        <v>80</v>
      </c>
      <c r="D47" s="212" t="s">
        <v>373</v>
      </c>
      <c r="E47" s="213" t="s">
        <v>374</v>
      </c>
      <c r="F47" s="36" t="s">
        <v>375</v>
      </c>
      <c r="G47" s="214" t="s">
        <v>376</v>
      </c>
      <c r="H47" s="215" t="s">
        <v>374</v>
      </c>
      <c r="I47" s="36" t="s">
        <v>375</v>
      </c>
      <c r="J47" s="214" t="s">
        <v>377</v>
      </c>
      <c r="M47" s="36" t="s">
        <v>373</v>
      </c>
      <c r="N47" s="216" t="s">
        <v>378</v>
      </c>
      <c r="O47" s="216" t="s">
        <v>379</v>
      </c>
      <c r="P47" s="216" t="s">
        <v>380</v>
      </c>
      <c r="Q47" s="216" t="s">
        <v>381</v>
      </c>
      <c r="R47" s="216" t="s">
        <v>382</v>
      </c>
      <c r="S47" s="36" t="s">
        <v>383</v>
      </c>
      <c r="T47" s="36" t="s">
        <v>384</v>
      </c>
      <c r="U47" s="36" t="s">
        <v>385</v>
      </c>
      <c r="V47" s="36" t="s">
        <v>386</v>
      </c>
      <c r="W47" s="36" t="s">
        <v>387</v>
      </c>
      <c r="X47" s="36" t="s">
        <v>388</v>
      </c>
      <c r="Y47" s="36" t="s">
        <v>389</v>
      </c>
      <c r="Z47" s="36" t="s">
        <v>390</v>
      </c>
      <c r="AA47" s="36" t="s">
        <v>391</v>
      </c>
      <c r="AB47" s="36" t="s">
        <v>392</v>
      </c>
      <c r="AC47" s="216" t="s">
        <v>393</v>
      </c>
      <c r="AE47" s="217"/>
    </row>
    <row r="48" spans="1:31" outlineLevel="1">
      <c r="B48" s="218"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8">
        <f>IF(DATE(YEAR('Basisdaten zum Projekt'!$C$5),MONTH('Basisdaten zum Projekt'!$C$5),1)=D48,1,0)</f>
        <v>0</v>
      </c>
      <c r="D48" s="219">
        <f>IF('Basisdaten zum Projekt'!C5=0,0,DATE(YEAR('Basisdaten zum Projekt'!$C$5),1,1))</f>
        <v>44562</v>
      </c>
      <c r="E48" s="220"/>
      <c r="F48" s="168">
        <f t="shared" ref="F48:F59" si="10">215/12*E48</f>
        <v>0</v>
      </c>
      <c r="G48" s="221"/>
      <c r="H48" s="220"/>
      <c r="I48" s="168">
        <f t="shared" ref="I48:I59" si="11">215/12*H48</f>
        <v>0</v>
      </c>
      <c r="J48" s="222"/>
      <c r="M48" s="219">
        <f t="shared" ref="M48:M105" si="12">D48</f>
        <v>44562</v>
      </c>
      <c r="N48" s="223"/>
      <c r="O48" s="223"/>
      <c r="P48" s="223"/>
      <c r="Q48" s="223"/>
      <c r="R48" s="223"/>
      <c r="S48" s="223"/>
      <c r="T48" s="223"/>
      <c r="U48" s="223"/>
      <c r="V48" s="223"/>
      <c r="W48" s="223"/>
      <c r="X48" s="223"/>
      <c r="Y48" s="223"/>
      <c r="Z48" s="223"/>
      <c r="AA48" s="223"/>
      <c r="AB48" s="223"/>
      <c r="AC48" s="195">
        <f t="shared" si="6"/>
        <v>0</v>
      </c>
      <c r="AE48" s="217"/>
    </row>
    <row r="49" spans="2:31" outlineLevel="1">
      <c r="B49" s="218"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8">
        <f>IF(C48&gt;0,C48+1,IF(DATE(YEAR('Basisdaten zum Projekt'!$C$5),MONTH('Basisdaten zum Projekt'!$C$5),1)=D49,1,0))</f>
        <v>0</v>
      </c>
      <c r="D49" s="219">
        <f t="shared" ref="D49:D59" si="13">DATE(YEAR(D48),MONTH(D48)+1,DAY(D48))</f>
        <v>44593</v>
      </c>
      <c r="E49" s="220"/>
      <c r="F49" s="168">
        <f t="shared" si="10"/>
        <v>0</v>
      </c>
      <c r="G49" s="221"/>
      <c r="H49" s="220"/>
      <c r="I49" s="168">
        <f t="shared" si="11"/>
        <v>0</v>
      </c>
      <c r="J49" s="222"/>
      <c r="M49" s="219">
        <f t="shared" si="12"/>
        <v>44593</v>
      </c>
      <c r="N49" s="223"/>
      <c r="O49" s="223"/>
      <c r="P49" s="223"/>
      <c r="Q49" s="223"/>
      <c r="R49" s="223"/>
      <c r="S49" s="223"/>
      <c r="T49" s="223"/>
      <c r="U49" s="223"/>
      <c r="V49" s="223"/>
      <c r="W49" s="223"/>
      <c r="X49" s="223"/>
      <c r="Y49" s="223"/>
      <c r="Z49" s="223"/>
      <c r="AA49" s="223"/>
      <c r="AB49" s="223"/>
      <c r="AC49" s="195">
        <f t="shared" si="6"/>
        <v>0</v>
      </c>
      <c r="AE49" s="217"/>
    </row>
    <row r="50" spans="2:31" outlineLevel="1">
      <c r="B50" s="218"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8">
        <f>IF(C49&gt;0,C49+1,IF(DATE(YEAR('Basisdaten zum Projekt'!$C$5),MONTH('Basisdaten zum Projekt'!$C$5),1)=D50,1,0))</f>
        <v>0</v>
      </c>
      <c r="D50" s="219">
        <f t="shared" si="13"/>
        <v>44621</v>
      </c>
      <c r="E50" s="220"/>
      <c r="F50" s="168">
        <f t="shared" si="10"/>
        <v>0</v>
      </c>
      <c r="G50" s="221"/>
      <c r="H50" s="220"/>
      <c r="I50" s="168">
        <f t="shared" si="11"/>
        <v>0</v>
      </c>
      <c r="J50" s="222"/>
      <c r="M50" s="219">
        <f t="shared" si="12"/>
        <v>44621</v>
      </c>
      <c r="N50" s="223"/>
      <c r="O50" s="223"/>
      <c r="P50" s="223"/>
      <c r="Q50" s="223"/>
      <c r="R50" s="223"/>
      <c r="S50" s="223"/>
      <c r="T50" s="223"/>
      <c r="U50" s="223"/>
      <c r="V50" s="223"/>
      <c r="W50" s="223"/>
      <c r="X50" s="223"/>
      <c r="Y50" s="223"/>
      <c r="Z50" s="223"/>
      <c r="AA50" s="223"/>
      <c r="AB50" s="223"/>
      <c r="AC50" s="195">
        <f t="shared" si="6"/>
        <v>0</v>
      </c>
      <c r="AE50" s="217"/>
    </row>
    <row r="51" spans="2:31" outlineLevel="1">
      <c r="B51" s="218"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P1</v>
      </c>
      <c r="C51" s="218">
        <f>IF(C50&gt;0,C50+1,IF(DATE(YEAR('Basisdaten zum Projekt'!$C$5),MONTH('Basisdaten zum Projekt'!$C$5),1)=D51,1,0))</f>
        <v>1</v>
      </c>
      <c r="D51" s="219">
        <f t="shared" si="13"/>
        <v>44652</v>
      </c>
      <c r="E51" s="220"/>
      <c r="F51" s="168">
        <f t="shared" si="10"/>
        <v>0</v>
      </c>
      <c r="G51" s="221"/>
      <c r="H51" s="220"/>
      <c r="I51" s="168">
        <f t="shared" si="11"/>
        <v>0</v>
      </c>
      <c r="J51" s="222"/>
      <c r="M51" s="219">
        <f t="shared" si="12"/>
        <v>44652</v>
      </c>
      <c r="N51" s="223"/>
      <c r="O51" s="223"/>
      <c r="P51" s="223"/>
      <c r="Q51" s="223"/>
      <c r="R51" s="223"/>
      <c r="S51" s="223"/>
      <c r="T51" s="223"/>
      <c r="U51" s="223"/>
      <c r="V51" s="223"/>
      <c r="W51" s="223"/>
      <c r="X51" s="223"/>
      <c r="Y51" s="223"/>
      <c r="Z51" s="223"/>
      <c r="AA51" s="223"/>
      <c r="AB51" s="223"/>
      <c r="AC51" s="195">
        <f t="shared" si="6"/>
        <v>0</v>
      </c>
      <c r="AD51" s="224"/>
    </row>
    <row r="52" spans="2:31" outlineLevel="1">
      <c r="B52" s="218"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P1</v>
      </c>
      <c r="C52" s="218">
        <f>IF(C51&gt;0,C51+1,IF(DATE(YEAR('Basisdaten zum Projekt'!$C$5),MONTH('Basisdaten zum Projekt'!$C$5),1)=D52,1,0))</f>
        <v>2</v>
      </c>
      <c r="D52" s="219">
        <f t="shared" si="13"/>
        <v>44682</v>
      </c>
      <c r="E52" s="220">
        <v>1</v>
      </c>
      <c r="F52" s="168">
        <f t="shared" si="10"/>
        <v>17.916666666666668</v>
      </c>
      <c r="G52" s="225">
        <v>6093.76</v>
      </c>
      <c r="H52" s="220">
        <v>1</v>
      </c>
      <c r="I52" s="168">
        <f t="shared" si="11"/>
        <v>17.916666666666668</v>
      </c>
      <c r="J52" s="226">
        <v>6093.76</v>
      </c>
      <c r="M52" s="219">
        <f t="shared" si="12"/>
        <v>44682</v>
      </c>
      <c r="N52" s="223">
        <v>137.19999999999999</v>
      </c>
      <c r="O52" s="223"/>
      <c r="P52" s="223"/>
      <c r="Q52" s="223">
        <v>27.4</v>
      </c>
      <c r="R52" s="223"/>
      <c r="S52" s="223"/>
      <c r="T52" s="223"/>
      <c r="U52" s="223"/>
      <c r="V52" s="223"/>
      <c r="W52" s="223"/>
      <c r="X52" s="223"/>
      <c r="Y52" s="223"/>
      <c r="Z52" s="223"/>
      <c r="AA52" s="223"/>
      <c r="AB52" s="223"/>
      <c r="AC52" s="195">
        <f t="shared" si="6"/>
        <v>164.6</v>
      </c>
      <c r="AD52" s="224"/>
      <c r="AE52" s="217"/>
    </row>
    <row r="53" spans="2:31" outlineLevel="1">
      <c r="B53" s="218"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P1</v>
      </c>
      <c r="C53" s="218">
        <f>IF(C52&gt;0,C52+1,IF(DATE(YEAR('Basisdaten zum Projekt'!$C$5),MONTH('Basisdaten zum Projekt'!$C$5),1)=D53,1,0))</f>
        <v>3</v>
      </c>
      <c r="D53" s="219">
        <f t="shared" si="13"/>
        <v>44713</v>
      </c>
      <c r="E53" s="220">
        <v>1</v>
      </c>
      <c r="F53" s="168">
        <f t="shared" si="10"/>
        <v>17.916666666666668</v>
      </c>
      <c r="G53" s="225">
        <v>6093.76</v>
      </c>
      <c r="H53" s="220">
        <v>1</v>
      </c>
      <c r="I53" s="168">
        <f t="shared" si="11"/>
        <v>17.916666666666668</v>
      </c>
      <c r="J53" s="226">
        <v>6093.76</v>
      </c>
      <c r="M53" s="219">
        <f t="shared" si="12"/>
        <v>44713</v>
      </c>
      <c r="N53" s="223">
        <v>121.6</v>
      </c>
      <c r="O53" s="223"/>
      <c r="P53" s="223"/>
      <c r="Q53" s="223">
        <v>43.2</v>
      </c>
      <c r="R53" s="223"/>
      <c r="S53" s="223"/>
      <c r="T53" s="223"/>
      <c r="U53" s="223"/>
      <c r="V53" s="223"/>
      <c r="W53" s="223"/>
      <c r="X53" s="223"/>
      <c r="Y53" s="223"/>
      <c r="Z53" s="223"/>
      <c r="AA53" s="223"/>
      <c r="AB53" s="223"/>
      <c r="AC53" s="195">
        <f t="shared" si="6"/>
        <v>164.8</v>
      </c>
      <c r="AD53" s="224"/>
      <c r="AE53" s="217"/>
    </row>
    <row r="54" spans="2:31" outlineLevel="1">
      <c r="B54" s="218"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P1</v>
      </c>
      <c r="C54" s="218">
        <f>IF(C53&gt;0,C53+1,IF(DATE(YEAR('Basisdaten zum Projekt'!$C$5),MONTH('Basisdaten zum Projekt'!$C$5),1)=D54,1,0))</f>
        <v>4</v>
      </c>
      <c r="D54" s="219">
        <f t="shared" si="13"/>
        <v>44743</v>
      </c>
      <c r="E54" s="220">
        <v>1</v>
      </c>
      <c r="F54" s="168">
        <f t="shared" si="10"/>
        <v>17.916666666666668</v>
      </c>
      <c r="G54" s="225">
        <v>6093.76</v>
      </c>
      <c r="H54" s="220">
        <v>1</v>
      </c>
      <c r="I54" s="168">
        <f t="shared" si="11"/>
        <v>17.916666666666668</v>
      </c>
      <c r="J54" s="226">
        <v>6093.76</v>
      </c>
      <c r="M54" s="219">
        <f t="shared" si="12"/>
        <v>44743</v>
      </c>
      <c r="N54" s="223">
        <v>145</v>
      </c>
      <c r="O54" s="223"/>
      <c r="P54" s="223"/>
      <c r="Q54" s="223">
        <v>19.600000000000001</v>
      </c>
      <c r="R54" s="223"/>
      <c r="S54" s="223"/>
      <c r="T54" s="223"/>
      <c r="U54" s="223"/>
      <c r="V54" s="223"/>
      <c r="W54" s="223"/>
      <c r="X54" s="223"/>
      <c r="Y54" s="223"/>
      <c r="Z54" s="223"/>
      <c r="AA54" s="223"/>
      <c r="AB54" s="223"/>
      <c r="AC54" s="195">
        <f t="shared" si="6"/>
        <v>164.6</v>
      </c>
      <c r="AD54" s="224"/>
      <c r="AE54" s="209"/>
    </row>
    <row r="55" spans="2:31" outlineLevel="1">
      <c r="B55" s="218"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P1</v>
      </c>
      <c r="C55" s="218">
        <f>IF(C54&gt;0,C54+1,IF(DATE(YEAR('Basisdaten zum Projekt'!$C$5),MONTH('Basisdaten zum Projekt'!$C$5),1)=D55,1,0))</f>
        <v>5</v>
      </c>
      <c r="D55" s="219">
        <f t="shared" si="13"/>
        <v>44774</v>
      </c>
      <c r="E55" s="220"/>
      <c r="F55" s="168">
        <f t="shared" si="10"/>
        <v>0</v>
      </c>
      <c r="G55" s="221"/>
      <c r="H55" s="220"/>
      <c r="I55" s="168">
        <f t="shared" si="11"/>
        <v>0</v>
      </c>
      <c r="J55" s="222"/>
      <c r="M55" s="219">
        <f t="shared" si="12"/>
        <v>44774</v>
      </c>
      <c r="N55" s="223"/>
      <c r="O55" s="223"/>
      <c r="P55" s="223"/>
      <c r="Q55" s="223"/>
      <c r="R55" s="223"/>
      <c r="S55" s="223"/>
      <c r="T55" s="223"/>
      <c r="U55" s="223"/>
      <c r="V55" s="223"/>
      <c r="W55" s="223"/>
      <c r="X55" s="223"/>
      <c r="Y55" s="223"/>
      <c r="Z55" s="223"/>
      <c r="AA55" s="223"/>
      <c r="AB55" s="223"/>
      <c r="AC55" s="195">
        <f t="shared" si="6"/>
        <v>0</v>
      </c>
      <c r="AD55" s="224"/>
      <c r="AE55" s="209"/>
    </row>
    <row r="56" spans="2:31" outlineLevel="1">
      <c r="B56" s="218"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P1</v>
      </c>
      <c r="C56" s="218">
        <f>IF(C55&gt;0,C55+1,IF(DATE(YEAR('Basisdaten zum Projekt'!$C$5),MONTH('Basisdaten zum Projekt'!$C$5),1)=D56,1,0))</f>
        <v>6</v>
      </c>
      <c r="D56" s="219">
        <f t="shared" si="13"/>
        <v>44805</v>
      </c>
      <c r="E56" s="220"/>
      <c r="F56" s="168">
        <f t="shared" si="10"/>
        <v>0</v>
      </c>
      <c r="G56" s="221"/>
      <c r="H56" s="220"/>
      <c r="I56" s="168">
        <f t="shared" si="11"/>
        <v>0</v>
      </c>
      <c r="J56" s="222"/>
      <c r="M56" s="219">
        <f t="shared" si="12"/>
        <v>44805</v>
      </c>
      <c r="N56" s="223"/>
      <c r="O56" s="223"/>
      <c r="P56" s="223"/>
      <c r="Q56" s="223"/>
      <c r="R56" s="223"/>
      <c r="S56" s="223"/>
      <c r="T56" s="223"/>
      <c r="U56" s="223"/>
      <c r="V56" s="223"/>
      <c r="W56" s="223"/>
      <c r="X56" s="223"/>
      <c r="Y56" s="223"/>
      <c r="Z56" s="223"/>
      <c r="AA56" s="223"/>
      <c r="AB56" s="223"/>
      <c r="AC56" s="195">
        <f t="shared" si="6"/>
        <v>0</v>
      </c>
      <c r="AD56" s="224"/>
    </row>
    <row r="57" spans="2:31" outlineLevel="1">
      <c r="B57" s="218"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P1</v>
      </c>
      <c r="C57" s="218">
        <f>IF(C56&gt;0,C56+1,IF(DATE(YEAR('Basisdaten zum Projekt'!$C$5),MONTH('Basisdaten zum Projekt'!$C$5),1)=D57,1,0))</f>
        <v>7</v>
      </c>
      <c r="D57" s="219">
        <f t="shared" si="13"/>
        <v>44835</v>
      </c>
      <c r="E57" s="220"/>
      <c r="F57" s="168">
        <f t="shared" si="10"/>
        <v>0</v>
      </c>
      <c r="G57" s="221"/>
      <c r="H57" s="220"/>
      <c r="I57" s="168">
        <f t="shared" si="11"/>
        <v>0</v>
      </c>
      <c r="J57" s="222"/>
      <c r="M57" s="219">
        <f t="shared" si="12"/>
        <v>44835</v>
      </c>
      <c r="N57" s="223"/>
      <c r="O57" s="223"/>
      <c r="P57" s="223"/>
      <c r="Q57" s="223"/>
      <c r="R57" s="223"/>
      <c r="S57" s="223"/>
      <c r="T57" s="223"/>
      <c r="U57" s="223"/>
      <c r="V57" s="223"/>
      <c r="W57" s="223"/>
      <c r="X57" s="223"/>
      <c r="Y57" s="223"/>
      <c r="Z57" s="223"/>
      <c r="AA57" s="223"/>
      <c r="AB57" s="223"/>
      <c r="AC57" s="195">
        <f t="shared" si="6"/>
        <v>0</v>
      </c>
      <c r="AD57" s="224"/>
      <c r="AE57" s="227"/>
    </row>
    <row r="58" spans="2:31" outlineLevel="1">
      <c r="B58" s="218"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P1</v>
      </c>
      <c r="C58" s="218">
        <f>IF(C57&gt;0,C57+1,IF(DATE(YEAR('Basisdaten zum Projekt'!$C$5),MONTH('Basisdaten zum Projekt'!$C$5),1)=D58,1,0))</f>
        <v>8</v>
      </c>
      <c r="D58" s="219">
        <f t="shared" si="13"/>
        <v>44866</v>
      </c>
      <c r="E58" s="220"/>
      <c r="F58" s="168">
        <f t="shared" si="10"/>
        <v>0</v>
      </c>
      <c r="G58" s="221"/>
      <c r="H58" s="220"/>
      <c r="I58" s="168">
        <f t="shared" si="11"/>
        <v>0</v>
      </c>
      <c r="J58" s="222"/>
      <c r="M58" s="219">
        <f t="shared" si="12"/>
        <v>44866</v>
      </c>
      <c r="N58" s="223"/>
      <c r="O58" s="223"/>
      <c r="P58" s="223"/>
      <c r="Q58" s="223"/>
      <c r="R58" s="223"/>
      <c r="S58" s="223"/>
      <c r="T58" s="223"/>
      <c r="U58" s="223"/>
      <c r="V58" s="223"/>
      <c r="W58" s="223"/>
      <c r="X58" s="223"/>
      <c r="Y58" s="223"/>
      <c r="Z58" s="223"/>
      <c r="AA58" s="223"/>
      <c r="AB58" s="223"/>
      <c r="AC58" s="195">
        <f t="shared" si="6"/>
        <v>0</v>
      </c>
      <c r="AD58" s="224"/>
    </row>
    <row r="59" spans="2:31" outlineLevel="1">
      <c r="B59" s="218"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P1</v>
      </c>
      <c r="C59" s="218">
        <f>IF(C58&gt;0,C58+1,IF(DATE(YEAR('Basisdaten zum Projekt'!$C$5),MONTH('Basisdaten zum Projekt'!$C$5),1)=D59,1,0))</f>
        <v>9</v>
      </c>
      <c r="D59" s="219">
        <f t="shared" si="13"/>
        <v>44896</v>
      </c>
      <c r="E59" s="220"/>
      <c r="F59" s="168">
        <f t="shared" si="10"/>
        <v>0</v>
      </c>
      <c r="G59" s="221"/>
      <c r="H59" s="220"/>
      <c r="I59" s="168">
        <f t="shared" si="11"/>
        <v>0</v>
      </c>
      <c r="J59" s="222"/>
      <c r="M59" s="219">
        <f t="shared" si="12"/>
        <v>44896</v>
      </c>
      <c r="N59" s="223"/>
      <c r="O59" s="223"/>
      <c r="P59" s="223"/>
      <c r="Q59" s="223"/>
      <c r="R59" s="223"/>
      <c r="S59" s="223"/>
      <c r="T59" s="223"/>
      <c r="U59" s="223"/>
      <c r="V59" s="223"/>
      <c r="W59" s="223"/>
      <c r="X59" s="223"/>
      <c r="Y59" s="223"/>
      <c r="Z59" s="223"/>
      <c r="AA59" s="223"/>
      <c r="AB59" s="223"/>
      <c r="AC59" s="195">
        <f t="shared" si="6"/>
        <v>0</v>
      </c>
      <c r="AD59" s="224"/>
    </row>
    <row r="60" spans="2:31">
      <c r="B60" s="228"/>
      <c r="C60" s="229"/>
      <c r="D60" s="230">
        <f>D59</f>
        <v>44896</v>
      </c>
      <c r="E60" s="231"/>
      <c r="F60" s="232">
        <f>SUM(F48:F59)</f>
        <v>53.75</v>
      </c>
      <c r="G60" s="233">
        <f>SUM(G48:G59)</f>
        <v>18281.28</v>
      </c>
      <c r="H60" s="234"/>
      <c r="I60" s="232">
        <f>SUM(I48:I59)</f>
        <v>53.75</v>
      </c>
      <c r="J60" s="233">
        <f>SUM(J48:J59)</f>
        <v>18281.28</v>
      </c>
      <c r="M60" s="230">
        <f t="shared" si="12"/>
        <v>44896</v>
      </c>
      <c r="N60" s="235">
        <f>SUM(N48:N59)</f>
        <v>403.79999999999995</v>
      </c>
      <c r="O60" s="236">
        <f>SUM(O48:O59)</f>
        <v>0</v>
      </c>
      <c r="P60" s="235">
        <f>SUM(P48:P59)</f>
        <v>0</v>
      </c>
      <c r="Q60" s="236">
        <f>SUM(Q48:Q59)</f>
        <v>90.199999999999989</v>
      </c>
      <c r="R60" s="236">
        <f>SUM(R48:R59)</f>
        <v>0</v>
      </c>
      <c r="S60" s="236">
        <f t="shared" ref="S60:AB60" si="14">SUM(S48:S59)</f>
        <v>0</v>
      </c>
      <c r="T60" s="236">
        <f t="shared" si="14"/>
        <v>0</v>
      </c>
      <c r="U60" s="236">
        <f t="shared" si="14"/>
        <v>0</v>
      </c>
      <c r="V60" s="236">
        <f t="shared" si="14"/>
        <v>0</v>
      </c>
      <c r="W60" s="236">
        <f t="shared" si="14"/>
        <v>0</v>
      </c>
      <c r="X60" s="236">
        <f t="shared" si="14"/>
        <v>0</v>
      </c>
      <c r="Y60" s="236">
        <f t="shared" si="14"/>
        <v>0</v>
      </c>
      <c r="Z60" s="236">
        <f t="shared" si="14"/>
        <v>0</v>
      </c>
      <c r="AA60" s="236">
        <f t="shared" si="14"/>
        <v>0</v>
      </c>
      <c r="AB60" s="236">
        <f t="shared" si="14"/>
        <v>0</v>
      </c>
      <c r="AC60" s="236">
        <f>SUM(AC48:AC59)</f>
        <v>494</v>
      </c>
      <c r="AD60" s="224"/>
    </row>
    <row r="61" spans="2:31" ht="28.5" customHeight="1">
      <c r="B61" s="158"/>
      <c r="C61" s="158"/>
      <c r="N61" s="235">
        <f>IFERROR(N60/$H$6,0)</f>
        <v>52.170542635658904</v>
      </c>
      <c r="O61" s="235">
        <f>IFERROR(O60/$H$6,0)</f>
        <v>0</v>
      </c>
      <c r="P61" s="235">
        <f>IFERROR(P60/$H$6,0)</f>
        <v>0</v>
      </c>
      <c r="Q61" s="235">
        <f>IFERROR(Q60/$H$6,0)</f>
        <v>11.653746770025839</v>
      </c>
      <c r="R61" s="235">
        <f>IFERROR(R60/$H$6,0)</f>
        <v>0</v>
      </c>
      <c r="S61" s="235">
        <f t="shared" ref="S61:AB61" si="15">IFERROR(S60/$H$6,0)</f>
        <v>0</v>
      </c>
      <c r="T61" s="235">
        <f t="shared" si="15"/>
        <v>0</v>
      </c>
      <c r="U61" s="235">
        <f t="shared" si="15"/>
        <v>0</v>
      </c>
      <c r="V61" s="235">
        <f t="shared" si="15"/>
        <v>0</v>
      </c>
      <c r="W61" s="235">
        <f t="shared" si="15"/>
        <v>0</v>
      </c>
      <c r="X61" s="235">
        <f t="shared" si="15"/>
        <v>0</v>
      </c>
      <c r="Y61" s="235">
        <f t="shared" si="15"/>
        <v>0</v>
      </c>
      <c r="Z61" s="235">
        <f t="shared" si="15"/>
        <v>0</v>
      </c>
      <c r="AA61" s="235">
        <f t="shared" si="15"/>
        <v>0</v>
      </c>
      <c r="AB61" s="235">
        <f t="shared" si="15"/>
        <v>0</v>
      </c>
      <c r="AC61" s="235">
        <f>IFERROR(AC60/$H$6,0)</f>
        <v>63.824289405684752</v>
      </c>
      <c r="AD61" s="237" t="s">
        <v>394</v>
      </c>
    </row>
    <row r="62" spans="2:31">
      <c r="B62" s="158"/>
      <c r="C62" s="158"/>
      <c r="N62" s="238"/>
      <c r="O62" s="238"/>
      <c r="P62" s="238"/>
      <c r="Q62" s="238"/>
      <c r="R62" s="238"/>
      <c r="S62" s="239"/>
      <c r="T62" s="240"/>
      <c r="U62" s="241"/>
      <c r="V62" s="241"/>
      <c r="W62" s="241"/>
      <c r="X62" s="241"/>
      <c r="Y62" s="241"/>
      <c r="Z62" s="241"/>
      <c r="AA62" s="241"/>
      <c r="AB62" s="242"/>
      <c r="AC62" s="238"/>
      <c r="AD62" s="243"/>
    </row>
    <row r="63" spans="2:31" outlineLevel="1">
      <c r="B63" s="218"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P1</v>
      </c>
      <c r="C63" s="218">
        <f>IF(C59&gt;0,C59+1,IF(DATE(YEAR('Basisdaten zum Projekt'!$C$5),MONTH('Basisdaten zum Projekt'!$C$5),1)=D63,1,0))</f>
        <v>10</v>
      </c>
      <c r="D63" s="219">
        <f>DATE(YEAR(D59),MONTH(D59)+1,DAY(D59))</f>
        <v>44927</v>
      </c>
      <c r="E63" s="244"/>
      <c r="F63" s="245">
        <f t="shared" ref="F63:F74" si="16">215/12*E63</f>
        <v>0</v>
      </c>
      <c r="G63" s="246"/>
      <c r="H63" s="244"/>
      <c r="I63" s="245">
        <f t="shared" ref="I63:I74" si="17">215/12*H63</f>
        <v>0</v>
      </c>
      <c r="J63" s="247"/>
      <c r="M63" s="219">
        <f t="shared" si="12"/>
        <v>44927</v>
      </c>
      <c r="N63" s="223"/>
      <c r="O63" s="223"/>
      <c r="P63" s="223"/>
      <c r="Q63" s="223"/>
      <c r="R63" s="223"/>
      <c r="S63" s="223"/>
      <c r="T63" s="223"/>
      <c r="U63" s="223"/>
      <c r="V63" s="223"/>
      <c r="W63" s="223"/>
      <c r="X63" s="223"/>
      <c r="Y63" s="223"/>
      <c r="Z63" s="223"/>
      <c r="AA63" s="223"/>
      <c r="AB63" s="223"/>
      <c r="AC63" s="195">
        <f t="shared" ref="AC63:AC74" si="18">SUM(N63:AB63)</f>
        <v>0</v>
      </c>
      <c r="AD63" s="224"/>
      <c r="AE63" s="227"/>
    </row>
    <row r="64" spans="2:31" outlineLevel="1">
      <c r="B64" s="218"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P1</v>
      </c>
      <c r="C64" s="218">
        <f>IF(C63&gt;0,C63+1,IF(DATE(YEAR('Basisdaten zum Projekt'!$C$5),MONTH('Basisdaten zum Projekt'!$C$5),1)=D64,1,0))</f>
        <v>11</v>
      </c>
      <c r="D64" s="219">
        <f t="shared" ref="D64:D74" si="19">DATE(YEAR(D63),MONTH(D63)+1,DAY(D63))</f>
        <v>44958</v>
      </c>
      <c r="E64" s="220">
        <v>1</v>
      </c>
      <c r="F64" s="168">
        <f t="shared" si="16"/>
        <v>17.916666666666668</v>
      </c>
      <c r="G64" s="225">
        <v>6276.57</v>
      </c>
      <c r="H64" s="220">
        <v>1</v>
      </c>
      <c r="I64" s="168">
        <f t="shared" si="17"/>
        <v>17.916666666666668</v>
      </c>
      <c r="J64" s="226">
        <v>6276.57</v>
      </c>
      <c r="M64" s="219">
        <f t="shared" si="12"/>
        <v>44958</v>
      </c>
      <c r="N64" s="223">
        <v>105.6</v>
      </c>
      <c r="O64" s="223"/>
      <c r="P64" s="223"/>
      <c r="Q64" s="223">
        <v>66.599999999999994</v>
      </c>
      <c r="R64" s="223"/>
      <c r="S64" s="223"/>
      <c r="T64" s="223"/>
      <c r="U64" s="223"/>
      <c r="V64" s="223"/>
      <c r="W64" s="223"/>
      <c r="X64" s="223"/>
      <c r="Y64" s="223"/>
      <c r="Z64" s="223"/>
      <c r="AA64" s="223"/>
      <c r="AB64" s="223"/>
      <c r="AC64" s="195">
        <f t="shared" si="18"/>
        <v>172.2</v>
      </c>
      <c r="AD64" s="224"/>
    </row>
    <row r="65" spans="2:30" outlineLevel="1">
      <c r="B65" s="218"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P1</v>
      </c>
      <c r="C65" s="218">
        <f>IF(C64&gt;0,C64+1,IF(DATE(YEAR('Basisdaten zum Projekt'!$C$5),MONTH('Basisdaten zum Projekt'!$C$5),1)=D65,1,0))</f>
        <v>12</v>
      </c>
      <c r="D65" s="219">
        <f t="shared" si="19"/>
        <v>44986</v>
      </c>
      <c r="E65" s="220">
        <v>1</v>
      </c>
      <c r="F65" s="168">
        <f t="shared" si="16"/>
        <v>17.916666666666668</v>
      </c>
      <c r="G65" s="225">
        <v>6276.57</v>
      </c>
      <c r="H65" s="220">
        <v>1</v>
      </c>
      <c r="I65" s="168">
        <f t="shared" si="17"/>
        <v>17.916666666666668</v>
      </c>
      <c r="J65" s="226">
        <v>6276.57</v>
      </c>
      <c r="M65" s="219">
        <f t="shared" si="12"/>
        <v>44986</v>
      </c>
      <c r="N65" s="223">
        <v>109.6</v>
      </c>
      <c r="O65" s="223"/>
      <c r="P65" s="223"/>
      <c r="Q65" s="223">
        <v>62.8</v>
      </c>
      <c r="R65" s="223"/>
      <c r="S65" s="223"/>
      <c r="T65" s="223"/>
      <c r="U65" s="223"/>
      <c r="V65" s="223"/>
      <c r="W65" s="223"/>
      <c r="X65" s="223"/>
      <c r="Y65" s="223"/>
      <c r="Z65" s="223"/>
      <c r="AA65" s="223"/>
      <c r="AB65" s="223"/>
      <c r="AC65" s="195">
        <f t="shared" si="18"/>
        <v>172.39999999999998</v>
      </c>
      <c r="AD65" s="224"/>
    </row>
    <row r="66" spans="2:30" outlineLevel="1">
      <c r="B66" s="218"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P2</v>
      </c>
      <c r="C66" s="218">
        <f>IF(C65&gt;0,C65+1,IF(DATE(YEAR('Basisdaten zum Projekt'!$C$5),MONTH('Basisdaten zum Projekt'!$C$5),1)=D66,1,0))</f>
        <v>13</v>
      </c>
      <c r="D66" s="219">
        <f t="shared" si="19"/>
        <v>45017</v>
      </c>
      <c r="E66" s="220"/>
      <c r="F66" s="168">
        <f t="shared" si="16"/>
        <v>0</v>
      </c>
      <c r="G66" s="221"/>
      <c r="H66" s="220"/>
      <c r="I66" s="168">
        <f t="shared" si="17"/>
        <v>0</v>
      </c>
      <c r="J66" s="222"/>
      <c r="M66" s="219">
        <f t="shared" si="12"/>
        <v>45017</v>
      </c>
      <c r="N66" s="223"/>
      <c r="O66" s="223"/>
      <c r="P66" s="223"/>
      <c r="Q66" s="223"/>
      <c r="R66" s="223"/>
      <c r="S66" s="223"/>
      <c r="T66" s="223"/>
      <c r="U66" s="223"/>
      <c r="V66" s="223"/>
      <c r="W66" s="223"/>
      <c r="X66" s="223"/>
      <c r="Y66" s="223"/>
      <c r="Z66" s="223"/>
      <c r="AA66" s="223"/>
      <c r="AB66" s="223"/>
      <c r="AC66" s="195">
        <f t="shared" si="18"/>
        <v>0</v>
      </c>
      <c r="AD66" s="224"/>
    </row>
    <row r="67" spans="2:30" outlineLevel="1">
      <c r="B67" s="218"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P2</v>
      </c>
      <c r="C67" s="218">
        <f>IF(C66&gt;0,C66+1,IF(DATE(YEAR('Basisdaten zum Projekt'!$C$5),MONTH('Basisdaten zum Projekt'!$C$5),1)=D67,1,0))</f>
        <v>14</v>
      </c>
      <c r="D67" s="219">
        <f t="shared" si="19"/>
        <v>45047</v>
      </c>
      <c r="E67" s="220"/>
      <c r="F67" s="168">
        <f t="shared" si="16"/>
        <v>0</v>
      </c>
      <c r="G67" s="221"/>
      <c r="H67" s="220"/>
      <c r="I67" s="168">
        <f t="shared" si="17"/>
        <v>0</v>
      </c>
      <c r="J67" s="222"/>
      <c r="M67" s="219">
        <f t="shared" si="12"/>
        <v>45047</v>
      </c>
      <c r="N67" s="223"/>
      <c r="O67" s="223"/>
      <c r="P67" s="223"/>
      <c r="Q67" s="223"/>
      <c r="R67" s="223"/>
      <c r="S67" s="223"/>
      <c r="T67" s="223"/>
      <c r="U67" s="223"/>
      <c r="V67" s="223"/>
      <c r="W67" s="223"/>
      <c r="X67" s="223"/>
      <c r="Y67" s="223"/>
      <c r="Z67" s="223"/>
      <c r="AA67" s="223"/>
      <c r="AB67" s="223"/>
      <c r="AC67" s="195">
        <f t="shared" si="18"/>
        <v>0</v>
      </c>
      <c r="AD67" s="224"/>
    </row>
    <row r="68" spans="2:30" outlineLevel="1">
      <c r="B68" s="218"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P2</v>
      </c>
      <c r="C68" s="218">
        <f>IF(C67&gt;0,C67+1,IF(DATE(YEAR('Basisdaten zum Projekt'!$C$5),MONTH('Basisdaten zum Projekt'!$C$5),1)=D68,1,0))</f>
        <v>15</v>
      </c>
      <c r="D68" s="219">
        <f t="shared" si="19"/>
        <v>45078</v>
      </c>
      <c r="E68" s="220"/>
      <c r="F68" s="168">
        <f t="shared" si="16"/>
        <v>0</v>
      </c>
      <c r="G68" s="221"/>
      <c r="H68" s="220"/>
      <c r="I68" s="168">
        <f t="shared" si="17"/>
        <v>0</v>
      </c>
      <c r="J68" s="222"/>
      <c r="M68" s="219">
        <f t="shared" si="12"/>
        <v>45078</v>
      </c>
      <c r="N68" s="223"/>
      <c r="O68" s="223"/>
      <c r="P68" s="223"/>
      <c r="Q68" s="223"/>
      <c r="R68" s="223"/>
      <c r="S68" s="223"/>
      <c r="T68" s="223"/>
      <c r="U68" s="223"/>
      <c r="V68" s="223"/>
      <c r="W68" s="223"/>
      <c r="X68" s="223"/>
      <c r="Y68" s="223"/>
      <c r="Z68" s="223"/>
      <c r="AA68" s="223"/>
      <c r="AB68" s="223"/>
      <c r="AC68" s="195">
        <f t="shared" si="18"/>
        <v>0</v>
      </c>
      <c r="AD68" s="224"/>
    </row>
    <row r="69" spans="2:30" outlineLevel="1">
      <c r="B69" s="218"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P2</v>
      </c>
      <c r="C69" s="218">
        <f>IF(C68&gt;0,C68+1,IF(DATE(YEAR('Basisdaten zum Projekt'!$C$5),MONTH('Basisdaten zum Projekt'!$C$5),1)=D69,1,0))</f>
        <v>16</v>
      </c>
      <c r="D69" s="219">
        <f t="shared" si="19"/>
        <v>45108</v>
      </c>
      <c r="E69" s="220"/>
      <c r="F69" s="168">
        <f t="shared" si="16"/>
        <v>0</v>
      </c>
      <c r="G69" s="221"/>
      <c r="H69" s="220"/>
      <c r="I69" s="168">
        <f t="shared" si="17"/>
        <v>0</v>
      </c>
      <c r="J69" s="222"/>
      <c r="M69" s="219">
        <f t="shared" si="12"/>
        <v>45108</v>
      </c>
      <c r="N69" s="223"/>
      <c r="O69" s="223"/>
      <c r="P69" s="223"/>
      <c r="Q69" s="223"/>
      <c r="R69" s="223"/>
      <c r="S69" s="223"/>
      <c r="T69" s="223"/>
      <c r="U69" s="223"/>
      <c r="V69" s="223"/>
      <c r="W69" s="223"/>
      <c r="X69" s="223"/>
      <c r="Y69" s="223"/>
      <c r="Z69" s="223"/>
      <c r="AA69" s="223"/>
      <c r="AB69" s="223"/>
      <c r="AC69" s="195">
        <f t="shared" si="18"/>
        <v>0</v>
      </c>
      <c r="AD69" s="224"/>
    </row>
    <row r="70" spans="2:30" outlineLevel="1">
      <c r="B70" s="218"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P2</v>
      </c>
      <c r="C70" s="218">
        <f>IF(C69&gt;0,C69+1,IF(DATE(YEAR('Basisdaten zum Projekt'!$C$5),MONTH('Basisdaten zum Projekt'!$C$5),1)=D70,1,0))</f>
        <v>17</v>
      </c>
      <c r="D70" s="219">
        <f t="shared" si="19"/>
        <v>45139</v>
      </c>
      <c r="E70" s="220"/>
      <c r="F70" s="168">
        <f t="shared" si="16"/>
        <v>0</v>
      </c>
      <c r="G70" s="221"/>
      <c r="H70" s="220"/>
      <c r="I70" s="168">
        <f t="shared" si="17"/>
        <v>0</v>
      </c>
      <c r="J70" s="222"/>
      <c r="M70" s="219">
        <f t="shared" si="12"/>
        <v>45139</v>
      </c>
      <c r="N70" s="223"/>
      <c r="O70" s="223"/>
      <c r="P70" s="223"/>
      <c r="Q70" s="223"/>
      <c r="R70" s="223"/>
      <c r="S70" s="223"/>
      <c r="T70" s="223"/>
      <c r="U70" s="223"/>
      <c r="V70" s="223"/>
      <c r="W70" s="223"/>
      <c r="X70" s="223"/>
      <c r="Y70" s="223"/>
      <c r="Z70" s="223"/>
      <c r="AA70" s="223"/>
      <c r="AB70" s="223"/>
      <c r="AC70" s="195">
        <f t="shared" si="18"/>
        <v>0</v>
      </c>
      <c r="AD70" s="224"/>
    </row>
    <row r="71" spans="2:30" outlineLevel="1">
      <c r="B71" s="218"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P2</v>
      </c>
      <c r="C71" s="218">
        <f>IF(C70&gt;0,C70+1,IF(DATE(YEAR('Basisdaten zum Projekt'!$C$5),MONTH('Basisdaten zum Projekt'!$C$5),1)=D71,1,0))</f>
        <v>18</v>
      </c>
      <c r="D71" s="219">
        <f t="shared" si="19"/>
        <v>45170</v>
      </c>
      <c r="E71" s="220"/>
      <c r="F71" s="168">
        <f t="shared" si="16"/>
        <v>0</v>
      </c>
      <c r="G71" s="221"/>
      <c r="H71" s="220"/>
      <c r="I71" s="168">
        <f t="shared" si="17"/>
        <v>0</v>
      </c>
      <c r="J71" s="222"/>
      <c r="M71" s="219">
        <f t="shared" si="12"/>
        <v>45170</v>
      </c>
      <c r="N71" s="223"/>
      <c r="O71" s="223"/>
      <c r="P71" s="223"/>
      <c r="Q71" s="223"/>
      <c r="R71" s="223"/>
      <c r="S71" s="223"/>
      <c r="T71" s="223"/>
      <c r="U71" s="223"/>
      <c r="V71" s="223"/>
      <c r="W71" s="223"/>
      <c r="X71" s="223"/>
      <c r="Y71" s="223"/>
      <c r="Z71" s="223"/>
      <c r="AA71" s="223"/>
      <c r="AB71" s="223"/>
      <c r="AC71" s="195">
        <f t="shared" si="18"/>
        <v>0</v>
      </c>
      <c r="AD71" s="224"/>
    </row>
    <row r="72" spans="2:30" outlineLevel="1">
      <c r="B72" s="218"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P2</v>
      </c>
      <c r="C72" s="218">
        <f>IF(C71&gt;0,C71+1,IF(DATE(YEAR('Basisdaten zum Projekt'!$C$5),MONTH('Basisdaten zum Projekt'!$C$5),1)=D72,1,0))</f>
        <v>19</v>
      </c>
      <c r="D72" s="219">
        <f t="shared" si="19"/>
        <v>45200</v>
      </c>
      <c r="E72" s="220"/>
      <c r="F72" s="168">
        <f t="shared" si="16"/>
        <v>0</v>
      </c>
      <c r="G72" s="221"/>
      <c r="H72" s="220"/>
      <c r="I72" s="168">
        <f t="shared" si="17"/>
        <v>0</v>
      </c>
      <c r="J72" s="222"/>
      <c r="M72" s="219">
        <f t="shared" si="12"/>
        <v>45200</v>
      </c>
      <c r="N72" s="223"/>
      <c r="O72" s="223"/>
      <c r="P72" s="223"/>
      <c r="Q72" s="223"/>
      <c r="R72" s="223"/>
      <c r="S72" s="223"/>
      <c r="T72" s="223"/>
      <c r="U72" s="223"/>
      <c r="V72" s="223"/>
      <c r="W72" s="223"/>
      <c r="X72" s="223"/>
      <c r="Y72" s="223"/>
      <c r="Z72" s="223"/>
      <c r="AA72" s="223"/>
      <c r="AB72" s="223"/>
      <c r="AC72" s="195">
        <f t="shared" si="18"/>
        <v>0</v>
      </c>
      <c r="AD72" s="224"/>
    </row>
    <row r="73" spans="2:30" outlineLevel="1">
      <c r="B73" s="218"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P2</v>
      </c>
      <c r="C73" s="218">
        <f>IF(C72&gt;0,C72+1,IF(DATE(YEAR('Basisdaten zum Projekt'!$C$5),MONTH('Basisdaten zum Projekt'!$C$5),1)=D73,1,0))</f>
        <v>20</v>
      </c>
      <c r="D73" s="219">
        <f t="shared" si="19"/>
        <v>45231</v>
      </c>
      <c r="E73" s="220"/>
      <c r="F73" s="168">
        <f t="shared" si="16"/>
        <v>0</v>
      </c>
      <c r="G73" s="221"/>
      <c r="H73" s="220"/>
      <c r="I73" s="168">
        <f t="shared" si="17"/>
        <v>0</v>
      </c>
      <c r="J73" s="222"/>
      <c r="M73" s="219">
        <f t="shared" si="12"/>
        <v>45231</v>
      </c>
      <c r="N73" s="223"/>
      <c r="O73" s="223"/>
      <c r="P73" s="223"/>
      <c r="Q73" s="223"/>
      <c r="R73" s="223"/>
      <c r="S73" s="223"/>
      <c r="T73" s="223"/>
      <c r="U73" s="223"/>
      <c r="V73" s="223"/>
      <c r="W73" s="223"/>
      <c r="X73" s="223"/>
      <c r="Y73" s="223"/>
      <c r="Z73" s="223"/>
      <c r="AA73" s="223"/>
      <c r="AB73" s="223"/>
      <c r="AC73" s="195">
        <f t="shared" si="18"/>
        <v>0</v>
      </c>
      <c r="AD73" s="224"/>
    </row>
    <row r="74" spans="2:30" outlineLevel="1">
      <c r="B74" s="218"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P2</v>
      </c>
      <c r="C74" s="218">
        <f>IF(C73&gt;0,C73+1,IF(DATE(YEAR('Basisdaten zum Projekt'!$C$5),MONTH('Basisdaten zum Projekt'!$C$5),1)=D74,1,0))</f>
        <v>21</v>
      </c>
      <c r="D74" s="219">
        <f t="shared" si="19"/>
        <v>45261</v>
      </c>
      <c r="E74" s="220"/>
      <c r="F74" s="168">
        <f t="shared" si="16"/>
        <v>0</v>
      </c>
      <c r="G74" s="221"/>
      <c r="H74" s="220"/>
      <c r="I74" s="168">
        <f t="shared" si="17"/>
        <v>0</v>
      </c>
      <c r="J74" s="222"/>
      <c r="M74" s="219">
        <f t="shared" si="12"/>
        <v>45261</v>
      </c>
      <c r="N74" s="223"/>
      <c r="O74" s="223"/>
      <c r="P74" s="223"/>
      <c r="Q74" s="223"/>
      <c r="R74" s="223"/>
      <c r="S74" s="223"/>
      <c r="T74" s="223"/>
      <c r="U74" s="223"/>
      <c r="V74" s="223"/>
      <c r="W74" s="223"/>
      <c r="X74" s="223"/>
      <c r="Y74" s="223"/>
      <c r="Z74" s="223"/>
      <c r="AA74" s="223"/>
      <c r="AB74" s="223"/>
      <c r="AC74" s="195">
        <f t="shared" si="18"/>
        <v>0</v>
      </c>
      <c r="AD74" s="224"/>
    </row>
    <row r="75" spans="2:30">
      <c r="B75" s="228"/>
      <c r="C75" s="229"/>
      <c r="D75" s="230">
        <f>D74</f>
        <v>45261</v>
      </c>
      <c r="E75" s="231"/>
      <c r="F75" s="232">
        <f>SUM(F63:F74)</f>
        <v>35.833333333333336</v>
      </c>
      <c r="G75" s="233">
        <f>SUM(G63:G74)</f>
        <v>12553.14</v>
      </c>
      <c r="H75" s="248"/>
      <c r="I75" s="232">
        <f>SUM(I63:I74)</f>
        <v>35.833333333333336</v>
      </c>
      <c r="J75" s="233">
        <f>SUM(J63:J74)</f>
        <v>12553.14</v>
      </c>
      <c r="M75" s="230">
        <f t="shared" si="12"/>
        <v>45261</v>
      </c>
      <c r="N75" s="236">
        <f>SUM(N63:N74)</f>
        <v>215.2</v>
      </c>
      <c r="O75" s="236">
        <f>SUM(O63:O74)</f>
        <v>0</v>
      </c>
      <c r="P75" s="236">
        <f>SUM(P63:P74)</f>
        <v>0</v>
      </c>
      <c r="Q75" s="236">
        <f>SUM(Q63:Q74)</f>
        <v>129.39999999999998</v>
      </c>
      <c r="R75" s="236">
        <f>SUM(R63:R74)</f>
        <v>0</v>
      </c>
      <c r="S75" s="236">
        <f t="shared" ref="S75:AB75" si="20">SUM(S63:S74)</f>
        <v>0</v>
      </c>
      <c r="T75" s="236">
        <f t="shared" si="20"/>
        <v>0</v>
      </c>
      <c r="U75" s="236">
        <f t="shared" si="20"/>
        <v>0</v>
      </c>
      <c r="V75" s="236">
        <f t="shared" si="20"/>
        <v>0</v>
      </c>
      <c r="W75" s="236">
        <f t="shared" si="20"/>
        <v>0</v>
      </c>
      <c r="X75" s="236">
        <f t="shared" si="20"/>
        <v>0</v>
      </c>
      <c r="Y75" s="236">
        <f t="shared" si="20"/>
        <v>0</v>
      </c>
      <c r="Z75" s="236">
        <f t="shared" si="20"/>
        <v>0</v>
      </c>
      <c r="AA75" s="236">
        <f t="shared" si="20"/>
        <v>0</v>
      </c>
      <c r="AB75" s="236">
        <f t="shared" si="20"/>
        <v>0</v>
      </c>
      <c r="AC75" s="236">
        <f>SUM(AC63:AC74)</f>
        <v>344.59999999999997</v>
      </c>
      <c r="AD75" s="224"/>
    </row>
    <row r="76" spans="2:30" ht="28.5" customHeight="1">
      <c r="B76" s="158"/>
      <c r="C76" s="158"/>
      <c r="N76" s="235">
        <f>IFERROR(N75/$H$6,0)</f>
        <v>27.80361757105943</v>
      </c>
      <c r="O76" s="235">
        <f>IFERROR(O75/$H$6,0)</f>
        <v>0</v>
      </c>
      <c r="P76" s="235">
        <f>IFERROR(P75/$H$6,0)</f>
        <v>0</v>
      </c>
      <c r="Q76" s="235">
        <f>IFERROR(Q75/$H$6,0)</f>
        <v>16.718346253229971</v>
      </c>
      <c r="R76" s="235">
        <f>IFERROR(R75/$H$6,0)</f>
        <v>0</v>
      </c>
      <c r="S76" s="235">
        <f t="shared" ref="S76:AB76" si="21">IFERROR(S75/$H$6,0)</f>
        <v>0</v>
      </c>
      <c r="T76" s="235">
        <f t="shared" si="21"/>
        <v>0</v>
      </c>
      <c r="U76" s="235">
        <f t="shared" si="21"/>
        <v>0</v>
      </c>
      <c r="V76" s="235">
        <f t="shared" si="21"/>
        <v>0</v>
      </c>
      <c r="W76" s="235">
        <f t="shared" si="21"/>
        <v>0</v>
      </c>
      <c r="X76" s="235">
        <f t="shared" si="21"/>
        <v>0</v>
      </c>
      <c r="Y76" s="235">
        <f t="shared" si="21"/>
        <v>0</v>
      </c>
      <c r="Z76" s="235">
        <f t="shared" si="21"/>
        <v>0</v>
      </c>
      <c r="AA76" s="235">
        <f t="shared" si="21"/>
        <v>0</v>
      </c>
      <c r="AB76" s="235">
        <f t="shared" si="21"/>
        <v>0</v>
      </c>
      <c r="AC76" s="235">
        <f>IFERROR(AC75/$H$6,0)</f>
        <v>44.521963824289401</v>
      </c>
      <c r="AD76" s="237" t="s">
        <v>394</v>
      </c>
    </row>
    <row r="77" spans="2:30">
      <c r="B77" s="158"/>
      <c r="C77" s="158"/>
      <c r="N77" s="238"/>
      <c r="O77" s="238"/>
      <c r="P77" s="238"/>
      <c r="Q77" s="238"/>
      <c r="R77" s="238"/>
      <c r="S77" s="239"/>
      <c r="T77" s="240"/>
      <c r="U77" s="241"/>
      <c r="V77" s="241"/>
      <c r="W77" s="241"/>
      <c r="X77" s="241"/>
      <c r="Y77" s="241"/>
      <c r="Z77" s="241"/>
      <c r="AA77" s="241"/>
      <c r="AB77" s="242"/>
      <c r="AC77" s="238"/>
      <c r="AD77" s="243"/>
    </row>
    <row r="78" spans="2:30" outlineLevel="1">
      <c r="B78" s="218"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P2</v>
      </c>
      <c r="C78" s="218">
        <f>IF(C74&gt;0,C74+1,IF(DATE(YEAR('Basisdaten zum Projekt'!$C$5),MONTH('Basisdaten zum Projekt'!$C$5),1)=D78,1,0))</f>
        <v>22</v>
      </c>
      <c r="D78" s="219">
        <f>DATE(YEAR(D74),MONTH(D74)+1,DAY(D74))</f>
        <v>45292</v>
      </c>
      <c r="E78" s="244"/>
      <c r="F78" s="245">
        <f t="shared" ref="F78:F89" si="22">215/12*E78</f>
        <v>0</v>
      </c>
      <c r="G78" s="246"/>
      <c r="H78" s="244"/>
      <c r="I78" s="245">
        <f t="shared" ref="I78:I89" si="23">215/12*H78</f>
        <v>0</v>
      </c>
      <c r="J78" s="247"/>
      <c r="M78" s="219">
        <f t="shared" si="12"/>
        <v>45292</v>
      </c>
      <c r="N78" s="223"/>
      <c r="O78" s="223"/>
      <c r="P78" s="223"/>
      <c r="Q78" s="223"/>
      <c r="R78" s="223"/>
      <c r="S78" s="223"/>
      <c r="T78" s="223"/>
      <c r="U78" s="223"/>
      <c r="V78" s="223"/>
      <c r="W78" s="223"/>
      <c r="X78" s="223"/>
      <c r="Y78" s="223"/>
      <c r="Z78" s="223"/>
      <c r="AA78" s="223"/>
      <c r="AB78" s="223"/>
      <c r="AC78" s="195">
        <f t="shared" ref="AC78:AC89" si="24">SUM(N78:AB78)</f>
        <v>0</v>
      </c>
      <c r="AD78" s="224"/>
    </row>
    <row r="79" spans="2:30" outlineLevel="1">
      <c r="B79" s="218"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P2</v>
      </c>
      <c r="C79" s="218">
        <f>IF(C78&gt;0,C78+1,IF(DATE(YEAR('Basisdaten zum Projekt'!$C$5),MONTH('Basisdaten zum Projekt'!$C$5),1)=D79,1,0))</f>
        <v>23</v>
      </c>
      <c r="D79" s="219">
        <f t="shared" ref="D79:D89" si="25">DATE(YEAR(D78),MONTH(D78)+1,DAY(D78))</f>
        <v>45323</v>
      </c>
      <c r="E79" s="220"/>
      <c r="F79" s="168">
        <f t="shared" si="22"/>
        <v>0</v>
      </c>
      <c r="G79" s="221"/>
      <c r="H79" s="220"/>
      <c r="I79" s="168">
        <f t="shared" si="23"/>
        <v>0</v>
      </c>
      <c r="J79" s="222"/>
      <c r="M79" s="219">
        <f t="shared" si="12"/>
        <v>45323</v>
      </c>
      <c r="N79" s="223"/>
      <c r="O79" s="223"/>
      <c r="P79" s="223"/>
      <c r="Q79" s="223"/>
      <c r="R79" s="223"/>
      <c r="S79" s="223"/>
      <c r="T79" s="223"/>
      <c r="U79" s="223"/>
      <c r="V79" s="223"/>
      <c r="W79" s="223"/>
      <c r="X79" s="223"/>
      <c r="Y79" s="223"/>
      <c r="Z79" s="223"/>
      <c r="AA79" s="223"/>
      <c r="AB79" s="223"/>
      <c r="AC79" s="195">
        <f t="shared" si="24"/>
        <v>0</v>
      </c>
      <c r="AD79" s="224"/>
    </row>
    <row r="80" spans="2:30" outlineLevel="1">
      <c r="B80" s="218"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P2</v>
      </c>
      <c r="C80" s="218">
        <f>IF(C79&gt;0,C79+1,IF(DATE(YEAR('Basisdaten zum Projekt'!$C$5),MONTH('Basisdaten zum Projekt'!$C$5),1)=D80,1,0))</f>
        <v>24</v>
      </c>
      <c r="D80" s="219">
        <f t="shared" si="25"/>
        <v>45352</v>
      </c>
      <c r="E80" s="220"/>
      <c r="F80" s="168">
        <f t="shared" si="22"/>
        <v>0</v>
      </c>
      <c r="G80" s="221"/>
      <c r="H80" s="220"/>
      <c r="I80" s="168">
        <f t="shared" si="23"/>
        <v>0</v>
      </c>
      <c r="J80" s="222"/>
      <c r="M80" s="219">
        <f t="shared" si="12"/>
        <v>45352</v>
      </c>
      <c r="N80" s="223"/>
      <c r="O80" s="223"/>
      <c r="P80" s="223"/>
      <c r="Q80" s="223"/>
      <c r="R80" s="223"/>
      <c r="S80" s="223"/>
      <c r="T80" s="223"/>
      <c r="U80" s="223"/>
      <c r="V80" s="223"/>
      <c r="W80" s="223"/>
      <c r="X80" s="223"/>
      <c r="Y80" s="223"/>
      <c r="Z80" s="223"/>
      <c r="AA80" s="223"/>
      <c r="AB80" s="223"/>
      <c r="AC80" s="195">
        <f t="shared" si="24"/>
        <v>0</v>
      </c>
      <c r="AD80" s="224"/>
    </row>
    <row r="81" spans="2:30" outlineLevel="1">
      <c r="B81" s="218"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P2</v>
      </c>
      <c r="C81" s="218">
        <f>IF(C80&gt;0,C80+1,IF(DATE(YEAR('Basisdaten zum Projekt'!$C$5),MONTH('Basisdaten zum Projekt'!$C$5),1)=D81,1,0))</f>
        <v>25</v>
      </c>
      <c r="D81" s="219">
        <f t="shared" si="25"/>
        <v>45383</v>
      </c>
      <c r="E81" s="220"/>
      <c r="F81" s="168">
        <f t="shared" si="22"/>
        <v>0</v>
      </c>
      <c r="G81" s="221"/>
      <c r="H81" s="220"/>
      <c r="I81" s="168">
        <f t="shared" si="23"/>
        <v>0</v>
      </c>
      <c r="J81" s="222"/>
      <c r="M81" s="219">
        <f t="shared" si="12"/>
        <v>45383</v>
      </c>
      <c r="N81" s="223"/>
      <c r="O81" s="223"/>
      <c r="P81" s="223"/>
      <c r="Q81" s="223"/>
      <c r="R81" s="223"/>
      <c r="S81" s="223"/>
      <c r="T81" s="223"/>
      <c r="U81" s="223"/>
      <c r="V81" s="223"/>
      <c r="W81" s="223"/>
      <c r="X81" s="223"/>
      <c r="Y81" s="223"/>
      <c r="Z81" s="223"/>
      <c r="AA81" s="223"/>
      <c r="AB81" s="223"/>
      <c r="AC81" s="195">
        <f t="shared" si="24"/>
        <v>0</v>
      </c>
      <c r="AD81" s="224"/>
    </row>
    <row r="82" spans="2:30" outlineLevel="1">
      <c r="B82" s="218"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P2</v>
      </c>
      <c r="C82" s="218">
        <f>IF(C81&gt;0,C81+1,IF(DATE(YEAR('Basisdaten zum Projekt'!$C$5),MONTH('Basisdaten zum Projekt'!$C$5),1)=D82,1,0))</f>
        <v>26</v>
      </c>
      <c r="D82" s="219">
        <f t="shared" si="25"/>
        <v>45413</v>
      </c>
      <c r="E82" s="220"/>
      <c r="F82" s="168">
        <f t="shared" si="22"/>
        <v>0</v>
      </c>
      <c r="G82" s="221"/>
      <c r="H82" s="220"/>
      <c r="I82" s="168">
        <f t="shared" si="23"/>
        <v>0</v>
      </c>
      <c r="J82" s="222"/>
      <c r="M82" s="219">
        <f t="shared" si="12"/>
        <v>45413</v>
      </c>
      <c r="N82" s="223"/>
      <c r="O82" s="223"/>
      <c r="P82" s="223"/>
      <c r="Q82" s="223"/>
      <c r="R82" s="223"/>
      <c r="S82" s="223"/>
      <c r="T82" s="223"/>
      <c r="U82" s="223"/>
      <c r="V82" s="223"/>
      <c r="W82" s="223"/>
      <c r="X82" s="223"/>
      <c r="Y82" s="223"/>
      <c r="Z82" s="223"/>
      <c r="AA82" s="223"/>
      <c r="AB82" s="223"/>
      <c r="AC82" s="195">
        <f t="shared" si="24"/>
        <v>0</v>
      </c>
      <c r="AD82" s="224"/>
    </row>
    <row r="83" spans="2:30" outlineLevel="1">
      <c r="B83" s="218"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P2</v>
      </c>
      <c r="C83" s="218">
        <f>IF(C82&gt;0,C82+1,IF(DATE(YEAR('Basisdaten zum Projekt'!$C$5),MONTH('Basisdaten zum Projekt'!$C$5),1)=D83,1,0))</f>
        <v>27</v>
      </c>
      <c r="D83" s="219">
        <f t="shared" si="25"/>
        <v>45444</v>
      </c>
      <c r="E83" s="220"/>
      <c r="F83" s="168">
        <f t="shared" si="22"/>
        <v>0</v>
      </c>
      <c r="G83" s="221"/>
      <c r="H83" s="220"/>
      <c r="I83" s="168">
        <f t="shared" si="23"/>
        <v>0</v>
      </c>
      <c r="J83" s="222"/>
      <c r="M83" s="219">
        <f t="shared" si="12"/>
        <v>45444</v>
      </c>
      <c r="N83" s="223"/>
      <c r="O83" s="223"/>
      <c r="P83" s="223"/>
      <c r="Q83" s="223"/>
      <c r="R83" s="223"/>
      <c r="S83" s="223"/>
      <c r="T83" s="223"/>
      <c r="U83" s="223"/>
      <c r="V83" s="223"/>
      <c r="W83" s="223"/>
      <c r="X83" s="223"/>
      <c r="Y83" s="223"/>
      <c r="Z83" s="223"/>
      <c r="AA83" s="223"/>
      <c r="AB83" s="223"/>
      <c r="AC83" s="195">
        <f t="shared" si="24"/>
        <v>0</v>
      </c>
      <c r="AD83" s="224"/>
    </row>
    <row r="84" spans="2:30" outlineLevel="1">
      <c r="B84" s="218"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P2</v>
      </c>
      <c r="C84" s="218">
        <f>IF(C83&gt;0,C83+1,IF(DATE(YEAR('Basisdaten zum Projekt'!$C$5),MONTH('Basisdaten zum Projekt'!$C$5),1)=D84,1,0))</f>
        <v>28</v>
      </c>
      <c r="D84" s="219">
        <f t="shared" si="25"/>
        <v>45474</v>
      </c>
      <c r="E84" s="220"/>
      <c r="F84" s="168">
        <f t="shared" si="22"/>
        <v>0</v>
      </c>
      <c r="G84" s="221"/>
      <c r="H84" s="220"/>
      <c r="I84" s="168">
        <f t="shared" si="23"/>
        <v>0</v>
      </c>
      <c r="J84" s="222"/>
      <c r="M84" s="219">
        <f t="shared" si="12"/>
        <v>45474</v>
      </c>
      <c r="N84" s="223"/>
      <c r="O84" s="223"/>
      <c r="P84" s="223"/>
      <c r="Q84" s="223"/>
      <c r="R84" s="223"/>
      <c r="S84" s="223"/>
      <c r="T84" s="223"/>
      <c r="U84" s="223"/>
      <c r="V84" s="223"/>
      <c r="W84" s="223"/>
      <c r="X84" s="223"/>
      <c r="Y84" s="223"/>
      <c r="Z84" s="223"/>
      <c r="AA84" s="223"/>
      <c r="AB84" s="223"/>
      <c r="AC84" s="195">
        <f t="shared" si="24"/>
        <v>0</v>
      </c>
      <c r="AD84" s="224"/>
    </row>
    <row r="85" spans="2:30" outlineLevel="1">
      <c r="B85" s="218"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P2</v>
      </c>
      <c r="C85" s="218">
        <f>IF(C84&gt;0,C84+1,IF(DATE(YEAR('Basisdaten zum Projekt'!$C$5),MONTH('Basisdaten zum Projekt'!$C$5),1)=D85,1,0))</f>
        <v>29</v>
      </c>
      <c r="D85" s="219">
        <f t="shared" si="25"/>
        <v>45505</v>
      </c>
      <c r="E85" s="220"/>
      <c r="F85" s="168">
        <f t="shared" si="22"/>
        <v>0</v>
      </c>
      <c r="G85" s="221"/>
      <c r="H85" s="220"/>
      <c r="I85" s="168">
        <f t="shared" si="23"/>
        <v>0</v>
      </c>
      <c r="J85" s="222"/>
      <c r="M85" s="219">
        <f t="shared" si="12"/>
        <v>45505</v>
      </c>
      <c r="N85" s="223"/>
      <c r="O85" s="223"/>
      <c r="P85" s="223"/>
      <c r="Q85" s="223"/>
      <c r="R85" s="223"/>
      <c r="S85" s="223"/>
      <c r="T85" s="223"/>
      <c r="U85" s="223"/>
      <c r="V85" s="223"/>
      <c r="W85" s="223"/>
      <c r="X85" s="223"/>
      <c r="Y85" s="223"/>
      <c r="Z85" s="223"/>
      <c r="AA85" s="223"/>
      <c r="AB85" s="223"/>
      <c r="AC85" s="195">
        <f t="shared" si="24"/>
        <v>0</v>
      </c>
      <c r="AD85" s="224"/>
    </row>
    <row r="86" spans="2:30" outlineLevel="1">
      <c r="B86" s="218"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P2</v>
      </c>
      <c r="C86" s="218">
        <f>IF(C85&gt;0,C85+1,IF(DATE(YEAR('Basisdaten zum Projekt'!$C$5),MONTH('Basisdaten zum Projekt'!$C$5),1)=D86,1,0))</f>
        <v>30</v>
      </c>
      <c r="D86" s="219">
        <f t="shared" si="25"/>
        <v>45536</v>
      </c>
      <c r="E86" s="220"/>
      <c r="F86" s="168">
        <f t="shared" si="22"/>
        <v>0</v>
      </c>
      <c r="G86" s="221"/>
      <c r="H86" s="220"/>
      <c r="I86" s="168">
        <f t="shared" si="23"/>
        <v>0</v>
      </c>
      <c r="J86" s="222"/>
      <c r="M86" s="219">
        <f t="shared" si="12"/>
        <v>45536</v>
      </c>
      <c r="N86" s="223"/>
      <c r="O86" s="223"/>
      <c r="P86" s="223"/>
      <c r="Q86" s="223"/>
      <c r="R86" s="223"/>
      <c r="S86" s="223"/>
      <c r="T86" s="223"/>
      <c r="U86" s="223"/>
      <c r="V86" s="223"/>
      <c r="W86" s="223"/>
      <c r="X86" s="223"/>
      <c r="Y86" s="223"/>
      <c r="Z86" s="223"/>
      <c r="AA86" s="223"/>
      <c r="AB86" s="223"/>
      <c r="AC86" s="195">
        <f t="shared" si="24"/>
        <v>0</v>
      </c>
      <c r="AD86" s="224"/>
    </row>
    <row r="87" spans="2:30" outlineLevel="1">
      <c r="B87" s="218"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P2</v>
      </c>
      <c r="C87" s="218">
        <f>IF(C86&gt;0,C86+1,IF(DATE(YEAR('Basisdaten zum Projekt'!$C$5),MONTH('Basisdaten zum Projekt'!$C$5),1)=D87,1,0))</f>
        <v>31</v>
      </c>
      <c r="D87" s="219">
        <f t="shared" si="25"/>
        <v>45566</v>
      </c>
      <c r="E87" s="220"/>
      <c r="F87" s="168">
        <f t="shared" si="22"/>
        <v>0</v>
      </c>
      <c r="G87" s="221"/>
      <c r="H87" s="220"/>
      <c r="I87" s="168">
        <f t="shared" si="23"/>
        <v>0</v>
      </c>
      <c r="J87" s="222"/>
      <c r="M87" s="219">
        <f t="shared" si="12"/>
        <v>45566</v>
      </c>
      <c r="N87" s="223"/>
      <c r="O87" s="223"/>
      <c r="P87" s="223"/>
      <c r="Q87" s="223"/>
      <c r="R87" s="223"/>
      <c r="S87" s="223"/>
      <c r="T87" s="223"/>
      <c r="U87" s="223"/>
      <c r="V87" s="223"/>
      <c r="W87" s="223"/>
      <c r="X87" s="223"/>
      <c r="Y87" s="223"/>
      <c r="Z87" s="223"/>
      <c r="AA87" s="223"/>
      <c r="AB87" s="223"/>
      <c r="AC87" s="195">
        <f t="shared" si="24"/>
        <v>0</v>
      </c>
      <c r="AD87" s="224"/>
    </row>
    <row r="88" spans="2:30" outlineLevel="1">
      <c r="B88" s="218"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P2</v>
      </c>
      <c r="C88" s="218">
        <f>IF(C87&gt;0,C87+1,IF(DATE(YEAR('Basisdaten zum Projekt'!$C$5),MONTH('Basisdaten zum Projekt'!$C$5),1)=D88,1,0))</f>
        <v>32</v>
      </c>
      <c r="D88" s="219">
        <f t="shared" si="25"/>
        <v>45597</v>
      </c>
      <c r="E88" s="220"/>
      <c r="F88" s="168">
        <f t="shared" si="22"/>
        <v>0</v>
      </c>
      <c r="G88" s="221"/>
      <c r="H88" s="220"/>
      <c r="I88" s="168">
        <f t="shared" si="23"/>
        <v>0</v>
      </c>
      <c r="J88" s="222"/>
      <c r="M88" s="219">
        <f t="shared" si="12"/>
        <v>45597</v>
      </c>
      <c r="N88" s="223"/>
      <c r="O88" s="223"/>
      <c r="P88" s="223"/>
      <c r="Q88" s="223"/>
      <c r="R88" s="223"/>
      <c r="S88" s="223"/>
      <c r="T88" s="223"/>
      <c r="U88" s="223"/>
      <c r="V88" s="223"/>
      <c r="W88" s="223"/>
      <c r="X88" s="223"/>
      <c r="Y88" s="223"/>
      <c r="Z88" s="223"/>
      <c r="AA88" s="223"/>
      <c r="AB88" s="223"/>
      <c r="AC88" s="195">
        <f t="shared" si="24"/>
        <v>0</v>
      </c>
      <c r="AD88" s="224"/>
    </row>
    <row r="89" spans="2:30" outlineLevel="1">
      <c r="B89" s="218"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P2</v>
      </c>
      <c r="C89" s="218">
        <f>IF(C88&gt;0,C88+1,IF(DATE(YEAR('Basisdaten zum Projekt'!$C$5),MONTH('Basisdaten zum Projekt'!$C$5),1)=D89,1,0))</f>
        <v>33</v>
      </c>
      <c r="D89" s="219">
        <f t="shared" si="25"/>
        <v>45627</v>
      </c>
      <c r="E89" s="220"/>
      <c r="F89" s="168">
        <f t="shared" si="22"/>
        <v>0</v>
      </c>
      <c r="G89" s="221"/>
      <c r="H89" s="220"/>
      <c r="I89" s="168">
        <f t="shared" si="23"/>
        <v>0</v>
      </c>
      <c r="J89" s="222"/>
      <c r="M89" s="219">
        <f t="shared" si="12"/>
        <v>45627</v>
      </c>
      <c r="N89" s="223"/>
      <c r="O89" s="223"/>
      <c r="P89" s="223"/>
      <c r="Q89" s="223"/>
      <c r="R89" s="223"/>
      <c r="S89" s="223"/>
      <c r="T89" s="223"/>
      <c r="U89" s="223"/>
      <c r="V89" s="223"/>
      <c r="W89" s="223"/>
      <c r="X89" s="223"/>
      <c r="Y89" s="223"/>
      <c r="Z89" s="223"/>
      <c r="AA89" s="223"/>
      <c r="AB89" s="223"/>
      <c r="AC89" s="195">
        <f t="shared" si="24"/>
        <v>0</v>
      </c>
      <c r="AD89" s="224"/>
    </row>
    <row r="90" spans="2:30">
      <c r="B90" s="228"/>
      <c r="C90" s="229"/>
      <c r="D90" s="230">
        <f>D89</f>
        <v>45627</v>
      </c>
      <c r="E90" s="231"/>
      <c r="F90" s="232">
        <f>SUM(F78:F89)</f>
        <v>0</v>
      </c>
      <c r="G90" s="233">
        <f>SUM(G78:G89)</f>
        <v>0</v>
      </c>
      <c r="H90" s="248"/>
      <c r="I90" s="232">
        <f>SUM(I78:I89)</f>
        <v>0</v>
      </c>
      <c r="J90" s="233">
        <f>SUM(J78:J89)</f>
        <v>0</v>
      </c>
      <c r="M90" s="230">
        <f t="shared" si="12"/>
        <v>45627</v>
      </c>
      <c r="N90" s="236">
        <f>SUM(N78:N89)</f>
        <v>0</v>
      </c>
      <c r="O90" s="236">
        <f>SUM(O78:O89)</f>
        <v>0</v>
      </c>
      <c r="P90" s="236">
        <f>SUM(P78:P89)</f>
        <v>0</v>
      </c>
      <c r="Q90" s="236">
        <f>SUM(Q78:Q89)</f>
        <v>0</v>
      </c>
      <c r="R90" s="236">
        <f>SUM(R78:R89)</f>
        <v>0</v>
      </c>
      <c r="S90" s="236">
        <f t="shared" ref="S90:AB90" si="26">SUM(S78:S89)</f>
        <v>0</v>
      </c>
      <c r="T90" s="236">
        <f t="shared" si="26"/>
        <v>0</v>
      </c>
      <c r="U90" s="236">
        <f t="shared" si="26"/>
        <v>0</v>
      </c>
      <c r="V90" s="236">
        <f t="shared" si="26"/>
        <v>0</v>
      </c>
      <c r="W90" s="236">
        <f t="shared" si="26"/>
        <v>0</v>
      </c>
      <c r="X90" s="236">
        <f t="shared" si="26"/>
        <v>0</v>
      </c>
      <c r="Y90" s="236">
        <f t="shared" si="26"/>
        <v>0</v>
      </c>
      <c r="Z90" s="236">
        <f t="shared" si="26"/>
        <v>0</v>
      </c>
      <c r="AA90" s="236">
        <f t="shared" si="26"/>
        <v>0</v>
      </c>
      <c r="AB90" s="236">
        <f t="shared" si="26"/>
        <v>0</v>
      </c>
      <c r="AC90" s="236">
        <f>SUM(AC78:AC89)</f>
        <v>0</v>
      </c>
      <c r="AD90" s="224"/>
    </row>
    <row r="91" spans="2:30" ht="28.5" customHeight="1">
      <c r="B91" s="158"/>
      <c r="C91" s="158"/>
      <c r="N91" s="235">
        <f>IFERROR(N90/$H$6,0)</f>
        <v>0</v>
      </c>
      <c r="O91" s="235">
        <f>IFERROR(O90/$H$6,0)</f>
        <v>0</v>
      </c>
      <c r="P91" s="235">
        <f>IFERROR(P90/$H$6,0)</f>
        <v>0</v>
      </c>
      <c r="Q91" s="235">
        <f>IFERROR(Q90/$H$6,0)</f>
        <v>0</v>
      </c>
      <c r="R91" s="235">
        <f>IFERROR(R90/$H$6,0)</f>
        <v>0</v>
      </c>
      <c r="S91" s="235">
        <f t="shared" ref="S91:AB91" si="27">IFERROR(S90/$H$6,0)</f>
        <v>0</v>
      </c>
      <c r="T91" s="235">
        <f t="shared" si="27"/>
        <v>0</v>
      </c>
      <c r="U91" s="235">
        <f t="shared" si="27"/>
        <v>0</v>
      </c>
      <c r="V91" s="235">
        <f t="shared" si="27"/>
        <v>0</v>
      </c>
      <c r="W91" s="235">
        <f t="shared" si="27"/>
        <v>0</v>
      </c>
      <c r="X91" s="235">
        <f t="shared" si="27"/>
        <v>0</v>
      </c>
      <c r="Y91" s="235">
        <f t="shared" si="27"/>
        <v>0</v>
      </c>
      <c r="Z91" s="235">
        <f t="shared" si="27"/>
        <v>0</v>
      </c>
      <c r="AA91" s="235">
        <f t="shared" si="27"/>
        <v>0</v>
      </c>
      <c r="AB91" s="235">
        <f t="shared" si="27"/>
        <v>0</v>
      </c>
      <c r="AC91" s="235">
        <f>IFERROR(AC90/$H$6,0)</f>
        <v>0</v>
      </c>
      <c r="AD91" s="237" t="s">
        <v>394</v>
      </c>
    </row>
    <row r="92" spans="2:30">
      <c r="B92" s="158"/>
      <c r="C92" s="158"/>
      <c r="N92" s="238"/>
      <c r="O92" s="238"/>
      <c r="P92" s="238"/>
      <c r="Q92" s="238"/>
      <c r="R92" s="238"/>
      <c r="S92" s="239"/>
      <c r="T92" s="240"/>
      <c r="U92" s="241"/>
      <c r="V92" s="241"/>
      <c r="W92" s="241"/>
      <c r="X92" s="241"/>
      <c r="Y92" s="241"/>
      <c r="Z92" s="241"/>
      <c r="AA92" s="241"/>
      <c r="AB92" s="242"/>
      <c r="AC92" s="238"/>
      <c r="AD92" s="243"/>
    </row>
    <row r="93" spans="2:30" outlineLevel="1">
      <c r="B93" s="218"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P2</v>
      </c>
      <c r="C93" s="218">
        <f>IF(C89&gt;0,C89+1,IF(DATE(YEAR('Basisdaten zum Projekt'!$C$5),MONTH('Basisdaten zum Projekt'!$C$5),1)=D93,1,0))</f>
        <v>34</v>
      </c>
      <c r="D93" s="219">
        <f>DATE(YEAR(D89),MONTH(D89)+1,DAY(D89))</f>
        <v>45658</v>
      </c>
      <c r="E93" s="244"/>
      <c r="F93" s="245">
        <f t="shared" ref="F93:F104" si="28">215/12*E93</f>
        <v>0</v>
      </c>
      <c r="G93" s="246"/>
      <c r="H93" s="244"/>
      <c r="I93" s="245">
        <f t="shared" ref="I93:I104" si="29">215/12*H93</f>
        <v>0</v>
      </c>
      <c r="J93" s="247"/>
      <c r="M93" s="219">
        <f t="shared" si="12"/>
        <v>45658</v>
      </c>
      <c r="N93" s="223"/>
      <c r="O93" s="223"/>
      <c r="P93" s="223"/>
      <c r="Q93" s="223"/>
      <c r="R93" s="223"/>
      <c r="S93" s="223"/>
      <c r="T93" s="223"/>
      <c r="U93" s="223"/>
      <c r="V93" s="223"/>
      <c r="W93" s="223"/>
      <c r="X93" s="223"/>
      <c r="Y93" s="223"/>
      <c r="Z93" s="223"/>
      <c r="AA93" s="223"/>
      <c r="AB93" s="223"/>
      <c r="AC93" s="195">
        <f t="shared" ref="AC93:AC104" si="30">SUM(N93:AB93)</f>
        <v>0</v>
      </c>
      <c r="AD93" s="224"/>
    </row>
    <row r="94" spans="2:30" outlineLevel="1">
      <c r="B94" s="218"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P2</v>
      </c>
      <c r="C94" s="218">
        <f>IF(C93&gt;0,C93+1,IF(DATE(YEAR('Basisdaten zum Projekt'!$C$5),MONTH('Basisdaten zum Projekt'!$C$5),1)=D94,1,0))</f>
        <v>35</v>
      </c>
      <c r="D94" s="219">
        <f t="shared" ref="D94:D104" si="31">DATE(YEAR(D93),MONTH(D93)+1,DAY(D93))</f>
        <v>45689</v>
      </c>
      <c r="E94" s="220"/>
      <c r="F94" s="168">
        <f t="shared" si="28"/>
        <v>0</v>
      </c>
      <c r="G94" s="221"/>
      <c r="H94" s="220"/>
      <c r="I94" s="168">
        <f t="shared" si="29"/>
        <v>0</v>
      </c>
      <c r="J94" s="222"/>
      <c r="M94" s="219">
        <f t="shared" si="12"/>
        <v>45689</v>
      </c>
      <c r="N94" s="223"/>
      <c r="O94" s="223"/>
      <c r="P94" s="223"/>
      <c r="Q94" s="223"/>
      <c r="R94" s="223"/>
      <c r="S94" s="223"/>
      <c r="T94" s="223"/>
      <c r="U94" s="223"/>
      <c r="V94" s="223"/>
      <c r="W94" s="223"/>
      <c r="X94" s="223"/>
      <c r="Y94" s="223"/>
      <c r="Z94" s="223"/>
      <c r="AA94" s="223"/>
      <c r="AB94" s="223"/>
      <c r="AC94" s="195">
        <f t="shared" si="30"/>
        <v>0</v>
      </c>
      <c r="AD94" s="224"/>
    </row>
    <row r="95" spans="2:30" outlineLevel="1">
      <c r="B95" s="218"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P2</v>
      </c>
      <c r="C95" s="218">
        <f>IF(C94&gt;0,C94+1,IF(DATE(YEAR('Basisdaten zum Projekt'!$C$5),MONTH('Basisdaten zum Projekt'!$C$5),1)=D95,1,0))</f>
        <v>36</v>
      </c>
      <c r="D95" s="219">
        <f t="shared" si="31"/>
        <v>45717</v>
      </c>
      <c r="E95" s="220"/>
      <c r="F95" s="168">
        <f t="shared" si="28"/>
        <v>0</v>
      </c>
      <c r="G95" s="221"/>
      <c r="H95" s="220"/>
      <c r="I95" s="168">
        <f t="shared" si="29"/>
        <v>0</v>
      </c>
      <c r="J95" s="222"/>
      <c r="M95" s="219">
        <f t="shared" si="12"/>
        <v>45717</v>
      </c>
      <c r="N95" s="223"/>
      <c r="O95" s="223"/>
      <c r="P95" s="223"/>
      <c r="Q95" s="223"/>
      <c r="R95" s="223"/>
      <c r="S95" s="223"/>
      <c r="T95" s="223"/>
      <c r="U95" s="223"/>
      <c r="V95" s="223"/>
      <c r="W95" s="223"/>
      <c r="X95" s="223"/>
      <c r="Y95" s="223"/>
      <c r="Z95" s="223"/>
      <c r="AA95" s="223"/>
      <c r="AB95" s="223"/>
      <c r="AC95" s="195">
        <f t="shared" si="30"/>
        <v>0</v>
      </c>
      <c r="AD95" s="224"/>
    </row>
    <row r="96" spans="2:30" outlineLevel="1">
      <c r="B96" s="218"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8">
        <f>IF(C95&gt;0,C95+1,IF(DATE(YEAR('Basisdaten zum Projekt'!$C$5),MONTH('Basisdaten zum Projekt'!$C$5),1)=D96,1,0))</f>
        <v>37</v>
      </c>
      <c r="D96" s="219">
        <f t="shared" si="31"/>
        <v>45748</v>
      </c>
      <c r="E96" s="220"/>
      <c r="F96" s="168">
        <f t="shared" si="28"/>
        <v>0</v>
      </c>
      <c r="G96" s="221"/>
      <c r="H96" s="220"/>
      <c r="I96" s="168">
        <f t="shared" si="29"/>
        <v>0</v>
      </c>
      <c r="J96" s="222"/>
      <c r="M96" s="219">
        <f t="shared" si="12"/>
        <v>45748</v>
      </c>
      <c r="N96" s="223"/>
      <c r="O96" s="223"/>
      <c r="P96" s="223"/>
      <c r="Q96" s="223"/>
      <c r="R96" s="223"/>
      <c r="S96" s="223"/>
      <c r="T96" s="223"/>
      <c r="U96" s="223"/>
      <c r="V96" s="223"/>
      <c r="W96" s="223"/>
      <c r="X96" s="223"/>
      <c r="Y96" s="223"/>
      <c r="Z96" s="223"/>
      <c r="AA96" s="223"/>
      <c r="AB96" s="223"/>
      <c r="AC96" s="195">
        <f t="shared" si="30"/>
        <v>0</v>
      </c>
      <c r="AD96" s="224"/>
    </row>
    <row r="97" spans="2:30" outlineLevel="1">
      <c r="B97" s="218"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8">
        <f>IF(C96&gt;0,C96+1,IF(DATE(YEAR('Basisdaten zum Projekt'!$C$5),MONTH('Basisdaten zum Projekt'!$C$5),1)=D97,1,0))</f>
        <v>38</v>
      </c>
      <c r="D97" s="219">
        <f t="shared" si="31"/>
        <v>45778</v>
      </c>
      <c r="E97" s="220"/>
      <c r="F97" s="168">
        <f t="shared" si="28"/>
        <v>0</v>
      </c>
      <c r="G97" s="221"/>
      <c r="H97" s="220"/>
      <c r="I97" s="168">
        <f t="shared" si="29"/>
        <v>0</v>
      </c>
      <c r="J97" s="222"/>
      <c r="M97" s="219">
        <f t="shared" si="12"/>
        <v>45778</v>
      </c>
      <c r="N97" s="223"/>
      <c r="O97" s="223"/>
      <c r="P97" s="223"/>
      <c r="Q97" s="223"/>
      <c r="R97" s="223"/>
      <c r="S97" s="223"/>
      <c r="T97" s="223"/>
      <c r="U97" s="223"/>
      <c r="V97" s="223"/>
      <c r="W97" s="223"/>
      <c r="X97" s="223"/>
      <c r="Y97" s="223"/>
      <c r="Z97" s="223"/>
      <c r="AA97" s="223"/>
      <c r="AB97" s="223"/>
      <c r="AC97" s="195">
        <f t="shared" si="30"/>
        <v>0</v>
      </c>
      <c r="AD97" s="224"/>
    </row>
    <row r="98" spans="2:30" outlineLevel="1">
      <c r="B98" s="218"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8">
        <f>IF(C97&gt;0,C97+1,IF(DATE(YEAR('Basisdaten zum Projekt'!$C$5),MONTH('Basisdaten zum Projekt'!$C$5),1)=D98,1,0))</f>
        <v>39</v>
      </c>
      <c r="D98" s="219">
        <f t="shared" si="31"/>
        <v>45809</v>
      </c>
      <c r="E98" s="220"/>
      <c r="F98" s="168">
        <f t="shared" si="28"/>
        <v>0</v>
      </c>
      <c r="G98" s="221"/>
      <c r="H98" s="220"/>
      <c r="I98" s="168">
        <f t="shared" si="29"/>
        <v>0</v>
      </c>
      <c r="J98" s="222"/>
      <c r="M98" s="219">
        <f t="shared" si="12"/>
        <v>45809</v>
      </c>
      <c r="N98" s="223"/>
      <c r="O98" s="223"/>
      <c r="P98" s="223"/>
      <c r="Q98" s="223"/>
      <c r="R98" s="223"/>
      <c r="S98" s="223"/>
      <c r="T98" s="223"/>
      <c r="U98" s="223"/>
      <c r="V98" s="223"/>
      <c r="W98" s="223"/>
      <c r="X98" s="223"/>
      <c r="Y98" s="223"/>
      <c r="Z98" s="223"/>
      <c r="AA98" s="223"/>
      <c r="AB98" s="223"/>
      <c r="AC98" s="195">
        <f t="shared" si="30"/>
        <v>0</v>
      </c>
      <c r="AD98" s="224"/>
    </row>
    <row r="99" spans="2:30" outlineLevel="1">
      <c r="B99" s="218"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8">
        <f>IF(C98&gt;0,C98+1,IF(DATE(YEAR('Basisdaten zum Projekt'!$C$5),MONTH('Basisdaten zum Projekt'!$C$5),1)=D99,1,0))</f>
        <v>40</v>
      </c>
      <c r="D99" s="219">
        <f t="shared" si="31"/>
        <v>45839</v>
      </c>
      <c r="E99" s="220"/>
      <c r="F99" s="168">
        <f t="shared" si="28"/>
        <v>0</v>
      </c>
      <c r="G99" s="221"/>
      <c r="H99" s="220"/>
      <c r="I99" s="168">
        <f t="shared" si="29"/>
        <v>0</v>
      </c>
      <c r="J99" s="222"/>
      <c r="M99" s="219">
        <f t="shared" si="12"/>
        <v>45839</v>
      </c>
      <c r="N99" s="223"/>
      <c r="O99" s="223"/>
      <c r="P99" s="223"/>
      <c r="Q99" s="223"/>
      <c r="R99" s="223"/>
      <c r="S99" s="223"/>
      <c r="T99" s="223"/>
      <c r="U99" s="223"/>
      <c r="V99" s="223"/>
      <c r="W99" s="223"/>
      <c r="X99" s="223"/>
      <c r="Y99" s="223"/>
      <c r="Z99" s="223"/>
      <c r="AA99" s="223"/>
      <c r="AB99" s="223"/>
      <c r="AC99" s="195">
        <f t="shared" si="30"/>
        <v>0</v>
      </c>
      <c r="AD99" s="224"/>
    </row>
    <row r="100" spans="2:30" outlineLevel="1">
      <c r="B100" s="218"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8">
        <f>IF(C99&gt;0,C99+1,IF(DATE(YEAR('Basisdaten zum Projekt'!$C$5),MONTH('Basisdaten zum Projekt'!$C$5),1)=D100,1,0))</f>
        <v>41</v>
      </c>
      <c r="D100" s="219">
        <f t="shared" si="31"/>
        <v>45870</v>
      </c>
      <c r="E100" s="220"/>
      <c r="F100" s="168">
        <f t="shared" si="28"/>
        <v>0</v>
      </c>
      <c r="G100" s="221"/>
      <c r="H100" s="220"/>
      <c r="I100" s="168">
        <f t="shared" si="29"/>
        <v>0</v>
      </c>
      <c r="J100" s="222"/>
      <c r="M100" s="219">
        <f t="shared" si="12"/>
        <v>45870</v>
      </c>
      <c r="N100" s="223"/>
      <c r="O100" s="223"/>
      <c r="P100" s="223"/>
      <c r="Q100" s="223"/>
      <c r="R100" s="223"/>
      <c r="S100" s="223"/>
      <c r="T100" s="223"/>
      <c r="U100" s="223"/>
      <c r="V100" s="223"/>
      <c r="W100" s="223"/>
      <c r="X100" s="223"/>
      <c r="Y100" s="223"/>
      <c r="Z100" s="223"/>
      <c r="AA100" s="223"/>
      <c r="AB100" s="223"/>
      <c r="AC100" s="195">
        <f t="shared" si="30"/>
        <v>0</v>
      </c>
      <c r="AD100" s="224"/>
    </row>
    <row r="101" spans="2:30" outlineLevel="1">
      <c r="B101" s="218"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8">
        <f>IF(C100&gt;0,C100+1,IF(DATE(YEAR('Basisdaten zum Projekt'!$C$5),MONTH('Basisdaten zum Projekt'!$C$5),1)=D101,1,0))</f>
        <v>42</v>
      </c>
      <c r="D101" s="219">
        <f t="shared" si="31"/>
        <v>45901</v>
      </c>
      <c r="E101" s="220"/>
      <c r="F101" s="168">
        <f t="shared" si="28"/>
        <v>0</v>
      </c>
      <c r="G101" s="221"/>
      <c r="H101" s="220"/>
      <c r="I101" s="168">
        <f t="shared" si="29"/>
        <v>0</v>
      </c>
      <c r="J101" s="222"/>
      <c r="M101" s="219">
        <f t="shared" si="12"/>
        <v>45901</v>
      </c>
      <c r="N101" s="223"/>
      <c r="O101" s="223"/>
      <c r="P101" s="223"/>
      <c r="Q101" s="223"/>
      <c r="R101" s="223"/>
      <c r="S101" s="223"/>
      <c r="T101" s="223"/>
      <c r="U101" s="223"/>
      <c r="V101" s="223"/>
      <c r="W101" s="223"/>
      <c r="X101" s="223"/>
      <c r="Y101" s="223"/>
      <c r="Z101" s="223"/>
      <c r="AA101" s="223"/>
      <c r="AB101" s="223"/>
      <c r="AC101" s="195">
        <f t="shared" si="30"/>
        <v>0</v>
      </c>
      <c r="AD101" s="224"/>
    </row>
    <row r="102" spans="2:30" outlineLevel="1">
      <c r="B102" s="218"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8">
        <f>IF(C101&gt;0,C101+1,IF(DATE(YEAR('Basisdaten zum Projekt'!$C$5),MONTH('Basisdaten zum Projekt'!$C$5),1)=D102,1,0))</f>
        <v>43</v>
      </c>
      <c r="D102" s="219">
        <f t="shared" si="31"/>
        <v>45931</v>
      </c>
      <c r="E102" s="220"/>
      <c r="F102" s="168">
        <f t="shared" si="28"/>
        <v>0</v>
      </c>
      <c r="G102" s="221"/>
      <c r="H102" s="220"/>
      <c r="I102" s="168">
        <f t="shared" si="29"/>
        <v>0</v>
      </c>
      <c r="J102" s="222"/>
      <c r="M102" s="219">
        <f t="shared" si="12"/>
        <v>45931</v>
      </c>
      <c r="N102" s="223"/>
      <c r="O102" s="223"/>
      <c r="P102" s="223"/>
      <c r="Q102" s="223"/>
      <c r="R102" s="223"/>
      <c r="S102" s="223"/>
      <c r="T102" s="223"/>
      <c r="U102" s="223"/>
      <c r="V102" s="223"/>
      <c r="W102" s="223"/>
      <c r="X102" s="223"/>
      <c r="Y102" s="223"/>
      <c r="Z102" s="223"/>
      <c r="AA102" s="223"/>
      <c r="AB102" s="223"/>
      <c r="AC102" s="195">
        <f t="shared" si="30"/>
        <v>0</v>
      </c>
      <c r="AD102" s="224"/>
    </row>
    <row r="103" spans="2:30" outlineLevel="1">
      <c r="B103" s="218"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8">
        <f>IF(C102&gt;0,C102+1,IF(DATE(YEAR('Basisdaten zum Projekt'!$C$5),MONTH('Basisdaten zum Projekt'!$C$5),1)=D103,1,0))</f>
        <v>44</v>
      </c>
      <c r="D103" s="219">
        <f t="shared" si="31"/>
        <v>45962</v>
      </c>
      <c r="E103" s="220"/>
      <c r="F103" s="168">
        <f t="shared" si="28"/>
        <v>0</v>
      </c>
      <c r="G103" s="221"/>
      <c r="H103" s="220"/>
      <c r="I103" s="168">
        <f t="shared" si="29"/>
        <v>0</v>
      </c>
      <c r="J103" s="222"/>
      <c r="M103" s="219">
        <f t="shared" si="12"/>
        <v>45962</v>
      </c>
      <c r="N103" s="223"/>
      <c r="O103" s="223"/>
      <c r="P103" s="223"/>
      <c r="Q103" s="223"/>
      <c r="R103" s="223"/>
      <c r="S103" s="223"/>
      <c r="T103" s="223"/>
      <c r="U103" s="223"/>
      <c r="V103" s="223"/>
      <c r="W103" s="223"/>
      <c r="X103" s="223"/>
      <c r="Y103" s="223"/>
      <c r="Z103" s="223"/>
      <c r="AA103" s="223"/>
      <c r="AB103" s="223"/>
      <c r="AC103" s="195">
        <f t="shared" si="30"/>
        <v>0</v>
      </c>
      <c r="AD103" s="224"/>
    </row>
    <row r="104" spans="2:30" outlineLevel="1">
      <c r="B104" s="218"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8">
        <f>IF(C103&gt;0,C103+1,IF(DATE(YEAR('Basisdaten zum Projekt'!$C$5),MONTH('Basisdaten zum Projekt'!$C$5),1)=D104,1,0))</f>
        <v>45</v>
      </c>
      <c r="D104" s="219">
        <f t="shared" si="31"/>
        <v>45992</v>
      </c>
      <c r="E104" s="220"/>
      <c r="F104" s="168">
        <f t="shared" si="28"/>
        <v>0</v>
      </c>
      <c r="G104" s="221"/>
      <c r="H104" s="220"/>
      <c r="I104" s="168">
        <f t="shared" si="29"/>
        <v>0</v>
      </c>
      <c r="J104" s="222"/>
      <c r="M104" s="219">
        <f t="shared" si="12"/>
        <v>45992</v>
      </c>
      <c r="N104" s="223"/>
      <c r="O104" s="223"/>
      <c r="P104" s="223"/>
      <c r="Q104" s="223"/>
      <c r="R104" s="223"/>
      <c r="S104" s="223"/>
      <c r="T104" s="223"/>
      <c r="U104" s="223"/>
      <c r="V104" s="223"/>
      <c r="W104" s="223"/>
      <c r="X104" s="223"/>
      <c r="Y104" s="223"/>
      <c r="Z104" s="223"/>
      <c r="AA104" s="223"/>
      <c r="AB104" s="223"/>
      <c r="AC104" s="195">
        <f t="shared" si="30"/>
        <v>0</v>
      </c>
      <c r="AD104" s="224"/>
    </row>
    <row r="105" spans="2:30">
      <c r="B105" s="228"/>
      <c r="C105" s="229"/>
      <c r="D105" s="230">
        <f>D104</f>
        <v>45992</v>
      </c>
      <c r="E105" s="231"/>
      <c r="F105" s="232">
        <f>SUM(F93:F104)</f>
        <v>0</v>
      </c>
      <c r="G105" s="233">
        <f>SUM(G93:G104)</f>
        <v>0</v>
      </c>
      <c r="H105" s="234"/>
      <c r="I105" s="232">
        <f>SUM(I93:I104)</f>
        <v>0</v>
      </c>
      <c r="J105" s="233">
        <f>SUM(J93:J104)</f>
        <v>0</v>
      </c>
      <c r="M105" s="230">
        <f t="shared" si="12"/>
        <v>45992</v>
      </c>
      <c r="N105" s="236">
        <f>SUM(N93:N104)</f>
        <v>0</v>
      </c>
      <c r="O105" s="236">
        <f>SUM(O93:O104)</f>
        <v>0</v>
      </c>
      <c r="P105" s="236">
        <f>SUM(P93:P104)</f>
        <v>0</v>
      </c>
      <c r="Q105" s="236">
        <f>SUM(Q93:Q104)</f>
        <v>0</v>
      </c>
      <c r="R105" s="236">
        <f>SUM(R93:R104)</f>
        <v>0</v>
      </c>
      <c r="S105" s="236">
        <f t="shared" ref="S105:AB105" si="32">SUM(S93:S104)</f>
        <v>0</v>
      </c>
      <c r="T105" s="236">
        <f t="shared" si="32"/>
        <v>0</v>
      </c>
      <c r="U105" s="236">
        <f t="shared" si="32"/>
        <v>0</v>
      </c>
      <c r="V105" s="236">
        <f t="shared" si="32"/>
        <v>0</v>
      </c>
      <c r="W105" s="236">
        <f t="shared" si="32"/>
        <v>0</v>
      </c>
      <c r="X105" s="236">
        <f t="shared" si="32"/>
        <v>0</v>
      </c>
      <c r="Y105" s="236">
        <f t="shared" si="32"/>
        <v>0</v>
      </c>
      <c r="Z105" s="236">
        <f t="shared" si="32"/>
        <v>0</v>
      </c>
      <c r="AA105" s="236">
        <f t="shared" si="32"/>
        <v>0</v>
      </c>
      <c r="AB105" s="236">
        <f t="shared" si="32"/>
        <v>0</v>
      </c>
      <c r="AC105" s="236">
        <f>SUM(AC93:AC104)</f>
        <v>0</v>
      </c>
      <c r="AD105" s="224"/>
    </row>
    <row r="106" spans="2:30" ht="28.5" customHeight="1">
      <c r="B106" s="158"/>
      <c r="C106" s="158"/>
      <c r="N106" s="235">
        <f>IFERROR(N105/$H$6,0)</f>
        <v>0</v>
      </c>
      <c r="O106" s="235">
        <f>IFERROR(O105/$H$6,0)</f>
        <v>0</v>
      </c>
      <c r="P106" s="235">
        <f>IFERROR(P105/$H$6,0)</f>
        <v>0</v>
      </c>
      <c r="Q106" s="235">
        <f>IFERROR(Q105/$H$6,0)</f>
        <v>0</v>
      </c>
      <c r="R106" s="235">
        <f>IFERROR(R105/$H$6,0)</f>
        <v>0</v>
      </c>
      <c r="S106" s="235">
        <f t="shared" ref="S106:AB106" si="33">IFERROR(S105/$H$6,0)</f>
        <v>0</v>
      </c>
      <c r="T106" s="235">
        <f t="shared" si="33"/>
        <v>0</v>
      </c>
      <c r="U106" s="235">
        <f t="shared" si="33"/>
        <v>0</v>
      </c>
      <c r="V106" s="235">
        <f t="shared" si="33"/>
        <v>0</v>
      </c>
      <c r="W106" s="235">
        <f t="shared" si="33"/>
        <v>0</v>
      </c>
      <c r="X106" s="235">
        <f t="shared" si="33"/>
        <v>0</v>
      </c>
      <c r="Y106" s="235">
        <f t="shared" si="33"/>
        <v>0</v>
      </c>
      <c r="Z106" s="235">
        <f t="shared" si="33"/>
        <v>0</v>
      </c>
      <c r="AA106" s="235">
        <f t="shared" si="33"/>
        <v>0</v>
      </c>
      <c r="AB106" s="235">
        <f t="shared" si="33"/>
        <v>0</v>
      </c>
      <c r="AC106" s="235">
        <f>IFERROR(AC105/$H$6,0)</f>
        <v>0</v>
      </c>
      <c r="AD106" s="237" t="s">
        <v>394</v>
      </c>
    </row>
    <row r="107" spans="2:30">
      <c r="B107" s="158"/>
      <c r="C107" s="158"/>
      <c r="N107" s="238"/>
      <c r="O107" s="238"/>
      <c r="P107" s="238"/>
      <c r="Q107" s="238"/>
      <c r="R107" s="238"/>
      <c r="S107" s="239"/>
      <c r="T107" s="240"/>
      <c r="U107" s="241"/>
      <c r="V107" s="241"/>
      <c r="W107" s="241"/>
      <c r="X107" s="241"/>
      <c r="Y107" s="241"/>
      <c r="Z107" s="241"/>
      <c r="AA107" s="241"/>
      <c r="AB107" s="242"/>
      <c r="AC107" s="238"/>
      <c r="AD107" s="243"/>
    </row>
    <row r="108" spans="2:30" outlineLevel="1">
      <c r="B108" s="218"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8">
        <f>IF(C104&gt;0,C104+1,IF(DATE(YEAR('Basisdaten zum Projekt'!$C$5),MONTH('Basisdaten zum Projekt'!$C$5),1)=D108,1,0))</f>
        <v>46</v>
      </c>
      <c r="D108" s="219">
        <f>DATE(YEAR(D104),MONTH(D104)+1,DAY(D104))</f>
        <v>46023</v>
      </c>
      <c r="E108" s="220"/>
      <c r="F108" s="168">
        <f t="shared" ref="F108:F119" si="34">215/12*E108</f>
        <v>0</v>
      </c>
      <c r="G108" s="221"/>
      <c r="H108" s="220"/>
      <c r="I108" s="168">
        <f t="shared" ref="I108:I119" si="35">215/12*H108</f>
        <v>0</v>
      </c>
      <c r="J108" s="222"/>
      <c r="M108" s="219">
        <f t="shared" ref="M108:M150" si="36">D108</f>
        <v>46023</v>
      </c>
      <c r="N108" s="223"/>
      <c r="O108" s="223"/>
      <c r="P108" s="223"/>
      <c r="Q108" s="223"/>
      <c r="R108" s="223"/>
      <c r="S108" s="223"/>
      <c r="T108" s="223"/>
      <c r="U108" s="223"/>
      <c r="V108" s="223"/>
      <c r="W108" s="223"/>
      <c r="X108" s="223"/>
      <c r="Y108" s="223"/>
      <c r="Z108" s="223"/>
      <c r="AA108" s="223"/>
      <c r="AB108" s="223"/>
      <c r="AC108" s="195">
        <f t="shared" ref="AC108:AC119" si="37">SUM(N108:AB108)</f>
        <v>0</v>
      </c>
      <c r="AD108" s="224"/>
    </row>
    <row r="109" spans="2:30" outlineLevel="1">
      <c r="B109" s="218"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8">
        <f>IF(C108&gt;0,C108+1,IF(DATE(YEAR('Basisdaten zum Projekt'!$C$5),MONTH('Basisdaten zum Projekt'!$C$5),1)=D109,1,0))</f>
        <v>47</v>
      </c>
      <c r="D109" s="219">
        <f t="shared" ref="D109:D119" si="38">DATE(YEAR(D108),MONTH(D108)+1,DAY(D108))</f>
        <v>46054</v>
      </c>
      <c r="E109" s="220"/>
      <c r="F109" s="168">
        <f t="shared" si="34"/>
        <v>0</v>
      </c>
      <c r="G109" s="221"/>
      <c r="H109" s="220"/>
      <c r="I109" s="168">
        <f t="shared" si="35"/>
        <v>0</v>
      </c>
      <c r="J109" s="222"/>
      <c r="M109" s="219">
        <f t="shared" si="36"/>
        <v>46054</v>
      </c>
      <c r="N109" s="223"/>
      <c r="O109" s="223"/>
      <c r="P109" s="223"/>
      <c r="Q109" s="223"/>
      <c r="R109" s="223"/>
      <c r="S109" s="223"/>
      <c r="T109" s="223"/>
      <c r="U109" s="223"/>
      <c r="V109" s="223"/>
      <c r="W109" s="223"/>
      <c r="X109" s="223"/>
      <c r="Y109" s="223"/>
      <c r="Z109" s="223"/>
      <c r="AA109" s="223"/>
      <c r="AB109" s="223"/>
      <c r="AC109" s="195">
        <f t="shared" si="37"/>
        <v>0</v>
      </c>
      <c r="AD109" s="224"/>
    </row>
    <row r="110" spans="2:30" outlineLevel="1">
      <c r="B110" s="218"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8">
        <f>IF(C109&gt;0,C109+1,IF(DATE(YEAR('Basisdaten zum Projekt'!$C$5),MONTH('Basisdaten zum Projekt'!$C$5),1)=D110,1,0))</f>
        <v>48</v>
      </c>
      <c r="D110" s="219">
        <f t="shared" si="38"/>
        <v>46082</v>
      </c>
      <c r="E110" s="220"/>
      <c r="F110" s="168">
        <f t="shared" si="34"/>
        <v>0</v>
      </c>
      <c r="G110" s="221"/>
      <c r="H110" s="220"/>
      <c r="I110" s="168">
        <f t="shared" si="35"/>
        <v>0</v>
      </c>
      <c r="J110" s="222"/>
      <c r="M110" s="219">
        <f t="shared" si="36"/>
        <v>46082</v>
      </c>
      <c r="N110" s="223"/>
      <c r="O110" s="223"/>
      <c r="P110" s="223"/>
      <c r="Q110" s="223"/>
      <c r="R110" s="223"/>
      <c r="S110" s="223"/>
      <c r="T110" s="223"/>
      <c r="U110" s="223"/>
      <c r="V110" s="223"/>
      <c r="W110" s="223"/>
      <c r="X110" s="223"/>
      <c r="Y110" s="223"/>
      <c r="Z110" s="223"/>
      <c r="AA110" s="223"/>
      <c r="AB110" s="223"/>
      <c r="AC110" s="195">
        <f t="shared" si="37"/>
        <v>0</v>
      </c>
      <c r="AD110" s="224"/>
    </row>
    <row r="111" spans="2:30" outlineLevel="1">
      <c r="B111" s="218"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8">
        <f>IF(C110&gt;0,C110+1,IF(DATE(YEAR('Basisdaten zum Projekt'!$C$5),MONTH('Basisdaten zum Projekt'!$C$5),1)=D111,1,0))</f>
        <v>49</v>
      </c>
      <c r="D111" s="219">
        <f t="shared" si="38"/>
        <v>46113</v>
      </c>
      <c r="E111" s="220"/>
      <c r="F111" s="168">
        <f t="shared" si="34"/>
        <v>0</v>
      </c>
      <c r="G111" s="221"/>
      <c r="H111" s="220"/>
      <c r="I111" s="168">
        <f t="shared" si="35"/>
        <v>0</v>
      </c>
      <c r="J111" s="222"/>
      <c r="M111" s="219">
        <f t="shared" si="36"/>
        <v>46113</v>
      </c>
      <c r="N111" s="223"/>
      <c r="O111" s="223"/>
      <c r="P111" s="223"/>
      <c r="Q111" s="223"/>
      <c r="R111" s="223"/>
      <c r="S111" s="223"/>
      <c r="T111" s="223"/>
      <c r="U111" s="223"/>
      <c r="V111" s="223"/>
      <c r="W111" s="223"/>
      <c r="X111" s="223"/>
      <c r="Y111" s="223"/>
      <c r="Z111" s="223"/>
      <c r="AA111" s="223"/>
      <c r="AB111" s="223"/>
      <c r="AC111" s="195">
        <f t="shared" si="37"/>
        <v>0</v>
      </c>
      <c r="AD111" s="224"/>
    </row>
    <row r="112" spans="2:30" outlineLevel="1">
      <c r="B112" s="218"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8">
        <f>IF(C111&gt;0,C111+1,IF(DATE(YEAR('Basisdaten zum Projekt'!$C$5),MONTH('Basisdaten zum Projekt'!$C$5),1)=D112,1,0))</f>
        <v>50</v>
      </c>
      <c r="D112" s="219">
        <f t="shared" si="38"/>
        <v>46143</v>
      </c>
      <c r="E112" s="220"/>
      <c r="F112" s="168">
        <f t="shared" si="34"/>
        <v>0</v>
      </c>
      <c r="G112" s="221"/>
      <c r="H112" s="220"/>
      <c r="I112" s="168">
        <f t="shared" si="35"/>
        <v>0</v>
      </c>
      <c r="J112" s="222"/>
      <c r="M112" s="219">
        <f t="shared" si="36"/>
        <v>46143</v>
      </c>
      <c r="N112" s="223"/>
      <c r="O112" s="223"/>
      <c r="P112" s="223"/>
      <c r="Q112" s="223"/>
      <c r="R112" s="223"/>
      <c r="S112" s="223"/>
      <c r="T112" s="223"/>
      <c r="U112" s="223"/>
      <c r="V112" s="223"/>
      <c r="W112" s="223"/>
      <c r="X112" s="223"/>
      <c r="Y112" s="223"/>
      <c r="Z112" s="223"/>
      <c r="AA112" s="223"/>
      <c r="AB112" s="223"/>
      <c r="AC112" s="195">
        <f t="shared" si="37"/>
        <v>0</v>
      </c>
      <c r="AD112" s="224"/>
    </row>
    <row r="113" spans="2:30" outlineLevel="1">
      <c r="B113" s="218"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8">
        <f>IF(C112&gt;0,C112+1,IF(DATE(YEAR('Basisdaten zum Projekt'!$C$5),MONTH('Basisdaten zum Projekt'!$C$5),1)=D113,1,0))</f>
        <v>51</v>
      </c>
      <c r="D113" s="219">
        <f t="shared" si="38"/>
        <v>46174</v>
      </c>
      <c r="E113" s="220"/>
      <c r="F113" s="168">
        <f t="shared" si="34"/>
        <v>0</v>
      </c>
      <c r="G113" s="221"/>
      <c r="H113" s="220"/>
      <c r="I113" s="168">
        <f t="shared" si="35"/>
        <v>0</v>
      </c>
      <c r="J113" s="222"/>
      <c r="M113" s="219">
        <f t="shared" si="36"/>
        <v>46174</v>
      </c>
      <c r="N113" s="223"/>
      <c r="O113" s="223"/>
      <c r="P113" s="223"/>
      <c r="Q113" s="223"/>
      <c r="R113" s="223"/>
      <c r="S113" s="223"/>
      <c r="T113" s="223"/>
      <c r="U113" s="223"/>
      <c r="V113" s="223"/>
      <c r="W113" s="223"/>
      <c r="X113" s="223"/>
      <c r="Y113" s="223"/>
      <c r="Z113" s="223"/>
      <c r="AA113" s="223"/>
      <c r="AB113" s="223"/>
      <c r="AC113" s="195">
        <f t="shared" si="37"/>
        <v>0</v>
      </c>
      <c r="AD113" s="224"/>
    </row>
    <row r="114" spans="2:30" outlineLevel="1">
      <c r="B114" s="218"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8">
        <f>IF(C113&gt;0,C113+1,IF(DATE(YEAR('Basisdaten zum Projekt'!$C$5),MONTH('Basisdaten zum Projekt'!$C$5),1)=D114,1,0))</f>
        <v>52</v>
      </c>
      <c r="D114" s="219">
        <f t="shared" si="38"/>
        <v>46204</v>
      </c>
      <c r="E114" s="220"/>
      <c r="F114" s="168">
        <f t="shared" si="34"/>
        <v>0</v>
      </c>
      <c r="G114" s="221"/>
      <c r="H114" s="220"/>
      <c r="I114" s="168">
        <f t="shared" si="35"/>
        <v>0</v>
      </c>
      <c r="J114" s="222"/>
      <c r="M114" s="219">
        <f t="shared" si="36"/>
        <v>46204</v>
      </c>
      <c r="N114" s="223"/>
      <c r="O114" s="223"/>
      <c r="P114" s="223"/>
      <c r="Q114" s="223"/>
      <c r="R114" s="223"/>
      <c r="S114" s="223"/>
      <c r="T114" s="223"/>
      <c r="U114" s="223"/>
      <c r="V114" s="223"/>
      <c r="W114" s="223"/>
      <c r="X114" s="223"/>
      <c r="Y114" s="223"/>
      <c r="Z114" s="223"/>
      <c r="AA114" s="223"/>
      <c r="AB114" s="223"/>
      <c r="AC114" s="195">
        <f t="shared" si="37"/>
        <v>0</v>
      </c>
      <c r="AD114" s="224"/>
    </row>
    <row r="115" spans="2:30" outlineLevel="1">
      <c r="B115" s="218"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8">
        <f>IF(C114&gt;0,C114+1,IF(DATE(YEAR('Basisdaten zum Projekt'!$C$5),MONTH('Basisdaten zum Projekt'!$C$5),1)=D115,1,0))</f>
        <v>53</v>
      </c>
      <c r="D115" s="219">
        <f t="shared" si="38"/>
        <v>46235</v>
      </c>
      <c r="E115" s="220"/>
      <c r="F115" s="168">
        <f t="shared" si="34"/>
        <v>0</v>
      </c>
      <c r="G115" s="221"/>
      <c r="H115" s="220"/>
      <c r="I115" s="168">
        <f t="shared" si="35"/>
        <v>0</v>
      </c>
      <c r="J115" s="222"/>
      <c r="M115" s="219">
        <f t="shared" si="36"/>
        <v>46235</v>
      </c>
      <c r="N115" s="223"/>
      <c r="O115" s="223"/>
      <c r="P115" s="223"/>
      <c r="Q115" s="223"/>
      <c r="R115" s="223"/>
      <c r="S115" s="223"/>
      <c r="T115" s="223"/>
      <c r="U115" s="223"/>
      <c r="V115" s="223"/>
      <c r="W115" s="223"/>
      <c r="X115" s="223"/>
      <c r="Y115" s="223"/>
      <c r="Z115" s="223"/>
      <c r="AA115" s="223"/>
      <c r="AB115" s="223"/>
      <c r="AC115" s="195">
        <f t="shared" si="37"/>
        <v>0</v>
      </c>
      <c r="AD115" s="224"/>
    </row>
    <row r="116" spans="2:30" outlineLevel="1">
      <c r="B116" s="218"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8">
        <f>IF(C115&gt;0,C115+1,IF(DATE(YEAR('Basisdaten zum Projekt'!$C$5),MONTH('Basisdaten zum Projekt'!$C$5),1)=D116,1,0))</f>
        <v>54</v>
      </c>
      <c r="D116" s="219">
        <f t="shared" si="38"/>
        <v>46266</v>
      </c>
      <c r="E116" s="220"/>
      <c r="F116" s="168">
        <f t="shared" si="34"/>
        <v>0</v>
      </c>
      <c r="G116" s="221"/>
      <c r="H116" s="220"/>
      <c r="I116" s="168">
        <f t="shared" si="35"/>
        <v>0</v>
      </c>
      <c r="J116" s="222"/>
      <c r="M116" s="219">
        <f t="shared" si="36"/>
        <v>46266</v>
      </c>
      <c r="N116" s="223"/>
      <c r="O116" s="223"/>
      <c r="P116" s="223"/>
      <c r="Q116" s="223"/>
      <c r="R116" s="223"/>
      <c r="S116" s="223"/>
      <c r="T116" s="223"/>
      <c r="U116" s="223"/>
      <c r="V116" s="223"/>
      <c r="W116" s="223"/>
      <c r="X116" s="223"/>
      <c r="Y116" s="223"/>
      <c r="Z116" s="223"/>
      <c r="AA116" s="223"/>
      <c r="AB116" s="223"/>
      <c r="AC116" s="195">
        <f t="shared" si="37"/>
        <v>0</v>
      </c>
      <c r="AD116" s="224"/>
    </row>
    <row r="117" spans="2:30" outlineLevel="1">
      <c r="B117" s="218"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8">
        <f>IF(C116&gt;0,C116+1,IF(DATE(YEAR('Basisdaten zum Projekt'!$C$5),MONTH('Basisdaten zum Projekt'!$C$5),1)=D117,1,0))</f>
        <v>55</v>
      </c>
      <c r="D117" s="219">
        <f t="shared" si="38"/>
        <v>46296</v>
      </c>
      <c r="E117" s="220"/>
      <c r="F117" s="168">
        <f t="shared" si="34"/>
        <v>0</v>
      </c>
      <c r="G117" s="221"/>
      <c r="H117" s="220"/>
      <c r="I117" s="168">
        <f t="shared" si="35"/>
        <v>0</v>
      </c>
      <c r="J117" s="222"/>
      <c r="M117" s="219">
        <f t="shared" si="36"/>
        <v>46296</v>
      </c>
      <c r="N117" s="223"/>
      <c r="O117" s="223"/>
      <c r="P117" s="223"/>
      <c r="Q117" s="223"/>
      <c r="R117" s="223"/>
      <c r="S117" s="223"/>
      <c r="T117" s="223"/>
      <c r="U117" s="223"/>
      <c r="V117" s="223"/>
      <c r="W117" s="223"/>
      <c r="X117" s="223"/>
      <c r="Y117" s="223"/>
      <c r="Z117" s="223"/>
      <c r="AA117" s="223"/>
      <c r="AB117" s="223"/>
      <c r="AC117" s="195">
        <f t="shared" si="37"/>
        <v>0</v>
      </c>
      <c r="AD117" s="224"/>
    </row>
    <row r="118" spans="2:30" outlineLevel="1">
      <c r="B118" s="218"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8">
        <f>IF(C117&gt;0,C117+1,IF(DATE(YEAR('Basisdaten zum Projekt'!$C$5),MONTH('Basisdaten zum Projekt'!$C$5),1)=D118,1,0))</f>
        <v>56</v>
      </c>
      <c r="D118" s="219">
        <f t="shared" si="38"/>
        <v>46327</v>
      </c>
      <c r="E118" s="220"/>
      <c r="F118" s="168">
        <f t="shared" si="34"/>
        <v>0</v>
      </c>
      <c r="G118" s="221"/>
      <c r="H118" s="220"/>
      <c r="I118" s="168">
        <f t="shared" si="35"/>
        <v>0</v>
      </c>
      <c r="J118" s="222"/>
      <c r="M118" s="219">
        <f t="shared" si="36"/>
        <v>46327</v>
      </c>
      <c r="N118" s="223"/>
      <c r="O118" s="223"/>
      <c r="P118" s="223"/>
      <c r="Q118" s="223"/>
      <c r="R118" s="223"/>
      <c r="S118" s="223"/>
      <c r="T118" s="223"/>
      <c r="U118" s="223"/>
      <c r="V118" s="223"/>
      <c r="W118" s="223"/>
      <c r="X118" s="223"/>
      <c r="Y118" s="223"/>
      <c r="Z118" s="223"/>
      <c r="AA118" s="223"/>
      <c r="AB118" s="223"/>
      <c r="AC118" s="195">
        <f t="shared" si="37"/>
        <v>0</v>
      </c>
      <c r="AD118" s="224"/>
    </row>
    <row r="119" spans="2:30" outlineLevel="1">
      <c r="B119" s="218"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8">
        <f>IF(C118&gt;0,C118+1,IF(DATE(YEAR('Basisdaten zum Projekt'!$C$5),MONTH('Basisdaten zum Projekt'!$C$5),1)=D119,1,0))</f>
        <v>57</v>
      </c>
      <c r="D119" s="219">
        <f t="shared" si="38"/>
        <v>46357</v>
      </c>
      <c r="E119" s="220"/>
      <c r="F119" s="168">
        <f t="shared" si="34"/>
        <v>0</v>
      </c>
      <c r="G119" s="221"/>
      <c r="H119" s="220"/>
      <c r="I119" s="168">
        <f t="shared" si="35"/>
        <v>0</v>
      </c>
      <c r="J119" s="222"/>
      <c r="M119" s="219">
        <f t="shared" si="36"/>
        <v>46357</v>
      </c>
      <c r="N119" s="223"/>
      <c r="O119" s="223"/>
      <c r="P119" s="223"/>
      <c r="Q119" s="223"/>
      <c r="R119" s="223"/>
      <c r="S119" s="223"/>
      <c r="T119" s="223"/>
      <c r="U119" s="223"/>
      <c r="V119" s="223"/>
      <c r="W119" s="223"/>
      <c r="X119" s="223"/>
      <c r="Y119" s="223"/>
      <c r="Z119" s="223"/>
      <c r="AA119" s="223"/>
      <c r="AB119" s="223"/>
      <c r="AC119" s="195">
        <f t="shared" si="37"/>
        <v>0</v>
      </c>
      <c r="AD119" s="224"/>
    </row>
    <row r="120" spans="2:30">
      <c r="B120" s="228"/>
      <c r="C120" s="229"/>
      <c r="D120" s="230">
        <f>D119</f>
        <v>46357</v>
      </c>
      <c r="E120" s="231"/>
      <c r="F120" s="232">
        <f>SUM(F108:F119)</f>
        <v>0</v>
      </c>
      <c r="G120" s="233">
        <f>SUM(G108:G119)</f>
        <v>0</v>
      </c>
      <c r="H120" s="234"/>
      <c r="I120" s="232">
        <f>SUM(I108:I119)</f>
        <v>0</v>
      </c>
      <c r="J120" s="233">
        <f>SUM(J108:J119)</f>
        <v>0</v>
      </c>
      <c r="M120" s="230">
        <f t="shared" si="36"/>
        <v>46357</v>
      </c>
      <c r="N120" s="236">
        <f>SUM(N108:N119)</f>
        <v>0</v>
      </c>
      <c r="O120" s="236">
        <f>SUM(O108:O119)</f>
        <v>0</v>
      </c>
      <c r="P120" s="236">
        <f>SUM(P108:P119)</f>
        <v>0</v>
      </c>
      <c r="Q120" s="236">
        <f>SUM(Q108:Q119)</f>
        <v>0</v>
      </c>
      <c r="R120" s="236">
        <f>SUM(R108:R119)</f>
        <v>0</v>
      </c>
      <c r="S120" s="236">
        <f t="shared" ref="S120:AB120" si="39">SUM(S108:S119)</f>
        <v>0</v>
      </c>
      <c r="T120" s="236">
        <f t="shared" si="39"/>
        <v>0</v>
      </c>
      <c r="U120" s="236">
        <f t="shared" si="39"/>
        <v>0</v>
      </c>
      <c r="V120" s="236">
        <f t="shared" si="39"/>
        <v>0</v>
      </c>
      <c r="W120" s="236">
        <f t="shared" si="39"/>
        <v>0</v>
      </c>
      <c r="X120" s="236">
        <f t="shared" si="39"/>
        <v>0</v>
      </c>
      <c r="Y120" s="236">
        <f t="shared" si="39"/>
        <v>0</v>
      </c>
      <c r="Z120" s="236">
        <f t="shared" si="39"/>
        <v>0</v>
      </c>
      <c r="AA120" s="236">
        <f t="shared" si="39"/>
        <v>0</v>
      </c>
      <c r="AB120" s="236">
        <f t="shared" si="39"/>
        <v>0</v>
      </c>
      <c r="AC120" s="236">
        <f>SUM(AC108:AC119)</f>
        <v>0</v>
      </c>
      <c r="AD120" s="224"/>
    </row>
    <row r="121" spans="2:30" ht="28.5" customHeight="1">
      <c r="B121" s="158"/>
      <c r="C121" s="158"/>
      <c r="N121" s="235">
        <f>IFERROR(N120/$H$6,0)</f>
        <v>0</v>
      </c>
      <c r="O121" s="235">
        <f>IFERROR(O120/$H$6,0)</f>
        <v>0</v>
      </c>
      <c r="P121" s="235">
        <f>IFERROR(P120/$H$6,0)</f>
        <v>0</v>
      </c>
      <c r="Q121" s="235">
        <f>IFERROR(Q120/$H$6,0)</f>
        <v>0</v>
      </c>
      <c r="R121" s="235">
        <f>IFERROR(R120/$H$6,0)</f>
        <v>0</v>
      </c>
      <c r="S121" s="235">
        <f t="shared" ref="S121:AB121" si="40">IFERROR(S120/$H$6,0)</f>
        <v>0</v>
      </c>
      <c r="T121" s="235">
        <f t="shared" si="40"/>
        <v>0</v>
      </c>
      <c r="U121" s="235">
        <f t="shared" si="40"/>
        <v>0</v>
      </c>
      <c r="V121" s="235">
        <f t="shared" si="40"/>
        <v>0</v>
      </c>
      <c r="W121" s="235">
        <f t="shared" si="40"/>
        <v>0</v>
      </c>
      <c r="X121" s="235">
        <f t="shared" si="40"/>
        <v>0</v>
      </c>
      <c r="Y121" s="235">
        <f t="shared" si="40"/>
        <v>0</v>
      </c>
      <c r="Z121" s="235">
        <f t="shared" si="40"/>
        <v>0</v>
      </c>
      <c r="AA121" s="235">
        <f t="shared" si="40"/>
        <v>0</v>
      </c>
      <c r="AB121" s="235">
        <f t="shared" si="40"/>
        <v>0</v>
      </c>
      <c r="AC121" s="235">
        <f>IFERROR(AC120/$H$6,0)</f>
        <v>0</v>
      </c>
      <c r="AD121" s="237" t="s">
        <v>394</v>
      </c>
    </row>
    <row r="122" spans="2:30">
      <c r="B122" s="158"/>
      <c r="C122" s="158"/>
      <c r="N122" s="238"/>
      <c r="O122" s="238"/>
      <c r="P122" s="238"/>
      <c r="Q122" s="238"/>
      <c r="R122" s="238"/>
      <c r="S122" s="239"/>
      <c r="T122" s="240"/>
      <c r="U122" s="241"/>
      <c r="V122" s="241"/>
      <c r="W122" s="241"/>
      <c r="X122" s="241"/>
      <c r="Y122" s="241"/>
      <c r="Z122" s="241"/>
      <c r="AA122" s="241"/>
      <c r="AB122" s="242"/>
      <c r="AC122" s="238"/>
      <c r="AD122" s="249"/>
    </row>
    <row r="123" spans="2:30" outlineLevel="1">
      <c r="B123" s="218"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8">
        <f>IF(C119&gt;0,C119+1,IF(DATE(YEAR('Basisdaten zum Projekt'!$C$5),MONTH('Basisdaten zum Projekt'!$C$5),1)=D123,1,0))</f>
        <v>58</v>
      </c>
      <c r="D123" s="219">
        <f>DATE(YEAR(D119),MONTH(D119)+1,DAY(D119))</f>
        <v>46388</v>
      </c>
      <c r="E123" s="244"/>
      <c r="F123" s="245">
        <f t="shared" ref="F123:F134" si="41">215/12*E123</f>
        <v>0</v>
      </c>
      <c r="G123" s="246"/>
      <c r="H123" s="244"/>
      <c r="I123" s="245">
        <f t="shared" ref="I123:I134" si="42">215/12*H123</f>
        <v>0</v>
      </c>
      <c r="J123" s="247"/>
      <c r="M123" s="219">
        <f t="shared" si="36"/>
        <v>46388</v>
      </c>
      <c r="N123" s="223"/>
      <c r="O123" s="223"/>
      <c r="P123" s="223"/>
      <c r="Q123" s="223"/>
      <c r="R123" s="223"/>
      <c r="S123" s="223"/>
      <c r="T123" s="223"/>
      <c r="U123" s="223"/>
      <c r="V123" s="223"/>
      <c r="W123" s="223"/>
      <c r="X123" s="223"/>
      <c r="Y123" s="223"/>
      <c r="Z123" s="223"/>
      <c r="AA123" s="223"/>
      <c r="AB123" s="223"/>
      <c r="AC123" s="195">
        <f t="shared" ref="AC123:AC134" si="43">SUM(N123:AB123)</f>
        <v>0</v>
      </c>
      <c r="AD123" s="224"/>
    </row>
    <row r="124" spans="2:30" outlineLevel="1">
      <c r="B124" s="218"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8">
        <f>IF(C123&gt;0,C123+1,IF(DATE(YEAR('Basisdaten zum Projekt'!$C$5),MONTH('Basisdaten zum Projekt'!$C$5),1)=D124,1,0))</f>
        <v>59</v>
      </c>
      <c r="D124" s="219">
        <f t="shared" ref="D124:D134" si="44">DATE(YEAR(D123),MONTH(D123)+1,DAY(D123))</f>
        <v>46419</v>
      </c>
      <c r="E124" s="220"/>
      <c r="F124" s="168">
        <f t="shared" si="41"/>
        <v>0</v>
      </c>
      <c r="G124" s="221"/>
      <c r="H124" s="220"/>
      <c r="I124" s="168">
        <f t="shared" si="42"/>
        <v>0</v>
      </c>
      <c r="J124" s="222"/>
      <c r="M124" s="219">
        <f t="shared" si="36"/>
        <v>46419</v>
      </c>
      <c r="N124" s="223"/>
      <c r="O124" s="223"/>
      <c r="P124" s="223"/>
      <c r="Q124" s="223"/>
      <c r="R124" s="223"/>
      <c r="S124" s="223"/>
      <c r="T124" s="223"/>
      <c r="U124" s="223"/>
      <c r="V124" s="223"/>
      <c r="W124" s="223"/>
      <c r="X124" s="223"/>
      <c r="Y124" s="223"/>
      <c r="Z124" s="223"/>
      <c r="AA124" s="223"/>
      <c r="AB124" s="223"/>
      <c r="AC124" s="195">
        <f t="shared" si="43"/>
        <v>0</v>
      </c>
      <c r="AD124" s="224"/>
    </row>
    <row r="125" spans="2:30" outlineLevel="1">
      <c r="B125" s="218"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8">
        <f>IF(C124&gt;0,C124+1,IF(DATE(YEAR('Basisdaten zum Projekt'!$C$5),MONTH('Basisdaten zum Projekt'!$C$5),1)=D125,1,0))</f>
        <v>60</v>
      </c>
      <c r="D125" s="219">
        <f t="shared" si="44"/>
        <v>46447</v>
      </c>
      <c r="E125" s="220"/>
      <c r="F125" s="168">
        <f t="shared" si="41"/>
        <v>0</v>
      </c>
      <c r="G125" s="221"/>
      <c r="H125" s="220"/>
      <c r="I125" s="168">
        <f t="shared" si="42"/>
        <v>0</v>
      </c>
      <c r="J125" s="222"/>
      <c r="M125" s="219">
        <f t="shared" si="36"/>
        <v>46447</v>
      </c>
      <c r="N125" s="223"/>
      <c r="O125" s="223"/>
      <c r="P125" s="223"/>
      <c r="Q125" s="223"/>
      <c r="R125" s="223"/>
      <c r="S125" s="223"/>
      <c r="T125" s="223"/>
      <c r="U125" s="223"/>
      <c r="V125" s="223"/>
      <c r="W125" s="223"/>
      <c r="X125" s="223"/>
      <c r="Y125" s="223"/>
      <c r="Z125" s="223"/>
      <c r="AA125" s="223"/>
      <c r="AB125" s="223"/>
      <c r="AC125" s="195">
        <f t="shared" si="43"/>
        <v>0</v>
      </c>
      <c r="AD125" s="224"/>
    </row>
    <row r="126" spans="2:30" outlineLevel="1">
      <c r="B126" s="218"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8">
        <f>IF(C125&gt;0,C125+1,IF(DATE(YEAR('Basisdaten zum Projekt'!$C$5),MONTH('Basisdaten zum Projekt'!$C$5),1)=D126,1,0))</f>
        <v>61</v>
      </c>
      <c r="D126" s="219">
        <f t="shared" si="44"/>
        <v>46478</v>
      </c>
      <c r="E126" s="220"/>
      <c r="F126" s="168">
        <f t="shared" si="41"/>
        <v>0</v>
      </c>
      <c r="G126" s="221"/>
      <c r="H126" s="220"/>
      <c r="I126" s="168">
        <f t="shared" si="42"/>
        <v>0</v>
      </c>
      <c r="J126" s="222"/>
      <c r="M126" s="219">
        <f t="shared" si="36"/>
        <v>46478</v>
      </c>
      <c r="N126" s="223"/>
      <c r="O126" s="223"/>
      <c r="P126" s="223"/>
      <c r="Q126" s="223"/>
      <c r="R126" s="223"/>
      <c r="S126" s="223"/>
      <c r="T126" s="223"/>
      <c r="U126" s="223"/>
      <c r="V126" s="223"/>
      <c r="W126" s="223"/>
      <c r="X126" s="223"/>
      <c r="Y126" s="223"/>
      <c r="Z126" s="223"/>
      <c r="AA126" s="223"/>
      <c r="AB126" s="223"/>
      <c r="AC126" s="195">
        <f t="shared" si="43"/>
        <v>0</v>
      </c>
      <c r="AD126" s="224"/>
    </row>
    <row r="127" spans="2:30" outlineLevel="1">
      <c r="B127" s="218"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8">
        <f>IF(C126&gt;0,C126+1,IF(DATE(YEAR('Basisdaten zum Projekt'!$C$5),MONTH('Basisdaten zum Projekt'!$C$5),1)=D127,1,0))</f>
        <v>62</v>
      </c>
      <c r="D127" s="219">
        <f t="shared" si="44"/>
        <v>46508</v>
      </c>
      <c r="E127" s="220"/>
      <c r="F127" s="168">
        <f t="shared" si="41"/>
        <v>0</v>
      </c>
      <c r="G127" s="221"/>
      <c r="H127" s="220"/>
      <c r="I127" s="168">
        <f t="shared" si="42"/>
        <v>0</v>
      </c>
      <c r="J127" s="222"/>
      <c r="M127" s="219">
        <f t="shared" si="36"/>
        <v>46508</v>
      </c>
      <c r="N127" s="223"/>
      <c r="O127" s="223"/>
      <c r="P127" s="223"/>
      <c r="Q127" s="223"/>
      <c r="R127" s="223"/>
      <c r="S127" s="223"/>
      <c r="T127" s="223"/>
      <c r="U127" s="223"/>
      <c r="V127" s="223"/>
      <c r="W127" s="223"/>
      <c r="X127" s="223"/>
      <c r="Y127" s="223"/>
      <c r="Z127" s="223"/>
      <c r="AA127" s="223"/>
      <c r="AB127" s="223"/>
      <c r="AC127" s="195">
        <f t="shared" si="43"/>
        <v>0</v>
      </c>
      <c r="AD127" s="224"/>
    </row>
    <row r="128" spans="2:30" outlineLevel="1">
      <c r="B128" s="218"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8">
        <f>IF(C127&gt;0,C127+1,IF(DATE(YEAR('Basisdaten zum Projekt'!$C$5),MONTH('Basisdaten zum Projekt'!$C$5),1)=D128,1,0))</f>
        <v>63</v>
      </c>
      <c r="D128" s="219">
        <f t="shared" si="44"/>
        <v>46539</v>
      </c>
      <c r="E128" s="220"/>
      <c r="F128" s="168">
        <f t="shared" si="41"/>
        <v>0</v>
      </c>
      <c r="G128" s="221"/>
      <c r="H128" s="220"/>
      <c r="I128" s="168">
        <f t="shared" si="42"/>
        <v>0</v>
      </c>
      <c r="J128" s="222"/>
      <c r="M128" s="219">
        <f t="shared" si="36"/>
        <v>46539</v>
      </c>
      <c r="N128" s="223"/>
      <c r="O128" s="223"/>
      <c r="P128" s="223"/>
      <c r="Q128" s="223"/>
      <c r="R128" s="223"/>
      <c r="S128" s="223"/>
      <c r="T128" s="223"/>
      <c r="U128" s="223"/>
      <c r="V128" s="223"/>
      <c r="W128" s="223"/>
      <c r="X128" s="223"/>
      <c r="Y128" s="223"/>
      <c r="Z128" s="223"/>
      <c r="AA128" s="223"/>
      <c r="AB128" s="223"/>
      <c r="AC128" s="195">
        <f t="shared" si="43"/>
        <v>0</v>
      </c>
      <c r="AD128" s="224"/>
    </row>
    <row r="129" spans="2:30" outlineLevel="1">
      <c r="B129" s="218"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8">
        <f>IF(C128&gt;0,C128+1,IF(DATE(YEAR('Basisdaten zum Projekt'!$C$5),MONTH('Basisdaten zum Projekt'!$C$5),1)=D129,1,0))</f>
        <v>64</v>
      </c>
      <c r="D129" s="219">
        <f t="shared" si="44"/>
        <v>46569</v>
      </c>
      <c r="E129" s="220"/>
      <c r="F129" s="168">
        <f t="shared" si="41"/>
        <v>0</v>
      </c>
      <c r="G129" s="221"/>
      <c r="H129" s="220"/>
      <c r="I129" s="168">
        <f t="shared" si="42"/>
        <v>0</v>
      </c>
      <c r="J129" s="222"/>
      <c r="M129" s="219">
        <f t="shared" si="36"/>
        <v>46569</v>
      </c>
      <c r="N129" s="223"/>
      <c r="O129" s="223"/>
      <c r="P129" s="223"/>
      <c r="Q129" s="223"/>
      <c r="R129" s="223"/>
      <c r="S129" s="223"/>
      <c r="T129" s="223"/>
      <c r="U129" s="223"/>
      <c r="V129" s="223"/>
      <c r="W129" s="223"/>
      <c r="X129" s="223"/>
      <c r="Y129" s="223"/>
      <c r="Z129" s="223"/>
      <c r="AA129" s="223"/>
      <c r="AB129" s="223"/>
      <c r="AC129" s="195">
        <f t="shared" si="43"/>
        <v>0</v>
      </c>
      <c r="AD129" s="224"/>
    </row>
    <row r="130" spans="2:30" outlineLevel="1">
      <c r="B130" s="218"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8">
        <f>IF(C129&gt;0,C129+1,IF(DATE(YEAR('Basisdaten zum Projekt'!$C$5),MONTH('Basisdaten zum Projekt'!$C$5),1)=D130,1,0))</f>
        <v>65</v>
      </c>
      <c r="D130" s="219">
        <f t="shared" si="44"/>
        <v>46600</v>
      </c>
      <c r="E130" s="220"/>
      <c r="F130" s="168">
        <f t="shared" si="41"/>
        <v>0</v>
      </c>
      <c r="G130" s="221"/>
      <c r="H130" s="220"/>
      <c r="I130" s="168">
        <f t="shared" si="42"/>
        <v>0</v>
      </c>
      <c r="J130" s="222"/>
      <c r="M130" s="219">
        <f t="shared" si="36"/>
        <v>46600</v>
      </c>
      <c r="N130" s="223"/>
      <c r="O130" s="223"/>
      <c r="P130" s="223"/>
      <c r="Q130" s="223"/>
      <c r="R130" s="223"/>
      <c r="S130" s="223"/>
      <c r="T130" s="223"/>
      <c r="U130" s="223"/>
      <c r="V130" s="223"/>
      <c r="W130" s="223"/>
      <c r="X130" s="223"/>
      <c r="Y130" s="223"/>
      <c r="Z130" s="223"/>
      <c r="AA130" s="223"/>
      <c r="AB130" s="223"/>
      <c r="AC130" s="195">
        <f t="shared" si="43"/>
        <v>0</v>
      </c>
      <c r="AD130" s="224"/>
    </row>
    <row r="131" spans="2:30" outlineLevel="1">
      <c r="B131" s="218"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8">
        <f>IF(C130&gt;0,C130+1,IF(DATE(YEAR('Basisdaten zum Projekt'!$C$5),MONTH('Basisdaten zum Projekt'!$C$5),1)=D131,1,0))</f>
        <v>66</v>
      </c>
      <c r="D131" s="219">
        <f t="shared" si="44"/>
        <v>46631</v>
      </c>
      <c r="E131" s="220"/>
      <c r="F131" s="168">
        <f t="shared" si="41"/>
        <v>0</v>
      </c>
      <c r="G131" s="221"/>
      <c r="H131" s="220"/>
      <c r="I131" s="168">
        <f t="shared" si="42"/>
        <v>0</v>
      </c>
      <c r="J131" s="222"/>
      <c r="M131" s="219">
        <f t="shared" si="36"/>
        <v>46631</v>
      </c>
      <c r="N131" s="223"/>
      <c r="O131" s="223"/>
      <c r="P131" s="223"/>
      <c r="Q131" s="223"/>
      <c r="R131" s="223"/>
      <c r="S131" s="223"/>
      <c r="T131" s="223"/>
      <c r="U131" s="223"/>
      <c r="V131" s="223"/>
      <c r="W131" s="223"/>
      <c r="X131" s="223"/>
      <c r="Y131" s="223"/>
      <c r="Z131" s="223"/>
      <c r="AA131" s="223"/>
      <c r="AB131" s="223"/>
      <c r="AC131" s="195">
        <f t="shared" si="43"/>
        <v>0</v>
      </c>
      <c r="AD131" s="224"/>
    </row>
    <row r="132" spans="2:30" outlineLevel="1">
      <c r="B132" s="218"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8">
        <f>IF(C131&gt;0,C131+1,IF(DATE(YEAR('Basisdaten zum Projekt'!$C$5),MONTH('Basisdaten zum Projekt'!$C$5),1)=D132,1,0))</f>
        <v>67</v>
      </c>
      <c r="D132" s="219">
        <f t="shared" si="44"/>
        <v>46661</v>
      </c>
      <c r="E132" s="220"/>
      <c r="F132" s="168">
        <f t="shared" si="41"/>
        <v>0</v>
      </c>
      <c r="G132" s="221"/>
      <c r="H132" s="220"/>
      <c r="I132" s="168">
        <f t="shared" si="42"/>
        <v>0</v>
      </c>
      <c r="J132" s="222"/>
      <c r="M132" s="219">
        <f t="shared" si="36"/>
        <v>46661</v>
      </c>
      <c r="N132" s="223"/>
      <c r="O132" s="223"/>
      <c r="P132" s="223"/>
      <c r="Q132" s="223"/>
      <c r="R132" s="223"/>
      <c r="S132" s="223"/>
      <c r="T132" s="223"/>
      <c r="U132" s="223"/>
      <c r="V132" s="223"/>
      <c r="W132" s="223"/>
      <c r="X132" s="223"/>
      <c r="Y132" s="223"/>
      <c r="Z132" s="223"/>
      <c r="AA132" s="223"/>
      <c r="AB132" s="223"/>
      <c r="AC132" s="195">
        <f t="shared" si="43"/>
        <v>0</v>
      </c>
      <c r="AD132" s="224"/>
    </row>
    <row r="133" spans="2:30" outlineLevel="1">
      <c r="B133" s="218"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8">
        <f>IF(C132&gt;0,C132+1,IF(DATE(YEAR('Basisdaten zum Projekt'!$C$5),MONTH('Basisdaten zum Projekt'!$C$5),1)=D133,1,0))</f>
        <v>68</v>
      </c>
      <c r="D133" s="219">
        <f t="shared" si="44"/>
        <v>46692</v>
      </c>
      <c r="E133" s="220"/>
      <c r="F133" s="168">
        <f t="shared" si="41"/>
        <v>0</v>
      </c>
      <c r="G133" s="221"/>
      <c r="H133" s="220"/>
      <c r="I133" s="168">
        <f t="shared" si="42"/>
        <v>0</v>
      </c>
      <c r="J133" s="222"/>
      <c r="M133" s="219">
        <f t="shared" si="36"/>
        <v>46692</v>
      </c>
      <c r="N133" s="223"/>
      <c r="O133" s="223"/>
      <c r="P133" s="223"/>
      <c r="Q133" s="223"/>
      <c r="R133" s="223"/>
      <c r="S133" s="223"/>
      <c r="T133" s="223"/>
      <c r="U133" s="223"/>
      <c r="V133" s="223"/>
      <c r="W133" s="223"/>
      <c r="X133" s="223"/>
      <c r="Y133" s="223"/>
      <c r="Z133" s="223"/>
      <c r="AA133" s="223"/>
      <c r="AB133" s="223"/>
      <c r="AC133" s="195">
        <f t="shared" si="43"/>
        <v>0</v>
      </c>
      <c r="AD133" s="224"/>
    </row>
    <row r="134" spans="2:30" outlineLevel="1">
      <c r="B134" s="218"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8">
        <f>IF(C133&gt;0,C133+1,IF(DATE(YEAR('Basisdaten zum Projekt'!$C$5),MONTH('Basisdaten zum Projekt'!$C$5),1)=D134,1,0))</f>
        <v>69</v>
      </c>
      <c r="D134" s="219">
        <f t="shared" si="44"/>
        <v>46722</v>
      </c>
      <c r="E134" s="220"/>
      <c r="F134" s="168">
        <f t="shared" si="41"/>
        <v>0</v>
      </c>
      <c r="G134" s="221"/>
      <c r="H134" s="220"/>
      <c r="I134" s="168">
        <f t="shared" si="42"/>
        <v>0</v>
      </c>
      <c r="J134" s="222"/>
      <c r="M134" s="219">
        <f t="shared" si="36"/>
        <v>46722</v>
      </c>
      <c r="N134" s="223"/>
      <c r="O134" s="223"/>
      <c r="P134" s="223"/>
      <c r="Q134" s="223"/>
      <c r="R134" s="223"/>
      <c r="S134" s="223"/>
      <c r="T134" s="223"/>
      <c r="U134" s="223"/>
      <c r="V134" s="223"/>
      <c r="W134" s="223"/>
      <c r="X134" s="223"/>
      <c r="Y134" s="223"/>
      <c r="Z134" s="223"/>
      <c r="AA134" s="223"/>
      <c r="AB134" s="223"/>
      <c r="AC134" s="195">
        <f t="shared" si="43"/>
        <v>0</v>
      </c>
      <c r="AD134" s="224"/>
    </row>
    <row r="135" spans="2:30">
      <c r="B135" s="228"/>
      <c r="C135" s="229"/>
      <c r="D135" s="230">
        <f>D134</f>
        <v>46722</v>
      </c>
      <c r="E135" s="231"/>
      <c r="F135" s="232">
        <f>SUM(F123:F134)</f>
        <v>0</v>
      </c>
      <c r="G135" s="233">
        <f>SUM(G123:G134)</f>
        <v>0</v>
      </c>
      <c r="H135" s="234"/>
      <c r="I135" s="232">
        <f>SUM(I123:I134)</f>
        <v>0</v>
      </c>
      <c r="J135" s="233">
        <f>SUM(J123:J134)</f>
        <v>0</v>
      </c>
      <c r="M135" s="230">
        <f t="shared" si="36"/>
        <v>46722</v>
      </c>
      <c r="N135" s="236">
        <f>SUM(N123:N134)</f>
        <v>0</v>
      </c>
      <c r="O135" s="236">
        <f>SUM(O123:O134)</f>
        <v>0</v>
      </c>
      <c r="P135" s="236">
        <f>SUM(P123:P134)</f>
        <v>0</v>
      </c>
      <c r="Q135" s="236">
        <f>SUM(Q123:Q134)</f>
        <v>0</v>
      </c>
      <c r="R135" s="236">
        <f>SUM(R123:R134)</f>
        <v>0</v>
      </c>
      <c r="S135" s="236">
        <f t="shared" ref="S135:AB135" si="45">SUM(S123:S134)</f>
        <v>0</v>
      </c>
      <c r="T135" s="236">
        <f t="shared" si="45"/>
        <v>0</v>
      </c>
      <c r="U135" s="236">
        <f t="shared" si="45"/>
        <v>0</v>
      </c>
      <c r="V135" s="236">
        <f t="shared" si="45"/>
        <v>0</v>
      </c>
      <c r="W135" s="236">
        <f t="shared" si="45"/>
        <v>0</v>
      </c>
      <c r="X135" s="236">
        <f t="shared" si="45"/>
        <v>0</v>
      </c>
      <c r="Y135" s="236">
        <f t="shared" si="45"/>
        <v>0</v>
      </c>
      <c r="Z135" s="236">
        <f t="shared" si="45"/>
        <v>0</v>
      </c>
      <c r="AA135" s="236">
        <f t="shared" si="45"/>
        <v>0</v>
      </c>
      <c r="AB135" s="236">
        <f t="shared" si="45"/>
        <v>0</v>
      </c>
      <c r="AC135" s="236">
        <f>SUM(AC123:AC134)</f>
        <v>0</v>
      </c>
      <c r="AD135" s="224"/>
    </row>
    <row r="136" spans="2:30" ht="28.5" customHeight="1">
      <c r="B136" s="158"/>
      <c r="C136" s="158"/>
      <c r="N136" s="235">
        <f>IFERROR(N135/$H$6,0)</f>
        <v>0</v>
      </c>
      <c r="O136" s="235">
        <f>IFERROR(O135/$H$6,0)</f>
        <v>0</v>
      </c>
      <c r="P136" s="235">
        <f>IFERROR(P135/$H$6,0)</f>
        <v>0</v>
      </c>
      <c r="Q136" s="235">
        <f>IFERROR(Q135/$H$6,0)</f>
        <v>0</v>
      </c>
      <c r="R136" s="235">
        <f>IFERROR(R135/$H$6,0)</f>
        <v>0</v>
      </c>
      <c r="S136" s="235">
        <f t="shared" ref="S136:AB136" si="46">IFERROR(S135/$H$6,0)</f>
        <v>0</v>
      </c>
      <c r="T136" s="235">
        <f t="shared" si="46"/>
        <v>0</v>
      </c>
      <c r="U136" s="235">
        <f t="shared" si="46"/>
        <v>0</v>
      </c>
      <c r="V136" s="235">
        <f t="shared" si="46"/>
        <v>0</v>
      </c>
      <c r="W136" s="235">
        <f t="shared" si="46"/>
        <v>0</v>
      </c>
      <c r="X136" s="235">
        <f t="shared" si="46"/>
        <v>0</v>
      </c>
      <c r="Y136" s="235">
        <f t="shared" si="46"/>
        <v>0</v>
      </c>
      <c r="Z136" s="235">
        <f t="shared" si="46"/>
        <v>0</v>
      </c>
      <c r="AA136" s="235">
        <f t="shared" si="46"/>
        <v>0</v>
      </c>
      <c r="AB136" s="235">
        <f t="shared" si="46"/>
        <v>0</v>
      </c>
      <c r="AC136" s="235">
        <f>IFERROR(AC135/$H$6,0)</f>
        <v>0</v>
      </c>
      <c r="AD136" s="237" t="s">
        <v>394</v>
      </c>
    </row>
    <row r="137" spans="2:30">
      <c r="B137" s="158"/>
      <c r="C137" s="158"/>
      <c r="N137" s="238"/>
      <c r="O137" s="238"/>
      <c r="P137" s="238"/>
      <c r="Q137" s="238"/>
      <c r="R137" s="238"/>
      <c r="S137" s="239"/>
      <c r="T137" s="240"/>
      <c r="U137" s="241"/>
      <c r="V137" s="241"/>
      <c r="W137" s="241"/>
      <c r="X137" s="241"/>
      <c r="Y137" s="241"/>
      <c r="Z137" s="241"/>
      <c r="AA137" s="241"/>
      <c r="AB137" s="242"/>
      <c r="AC137" s="238"/>
      <c r="AD137" s="249"/>
    </row>
    <row r="138" spans="2:30" outlineLevel="1">
      <c r="B138" s="218"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8">
        <f>IF(C134&gt;0,C134+1,IF(DATE(YEAR('Basisdaten zum Projekt'!$C$5),MONTH('Basisdaten zum Projekt'!$C$5),1)=D138,1,0))</f>
        <v>70</v>
      </c>
      <c r="D138" s="219">
        <f>DATE(YEAR(D134),MONTH(D134)+1,DAY(D134))</f>
        <v>46753</v>
      </c>
      <c r="E138" s="244"/>
      <c r="F138" s="245">
        <f t="shared" ref="F138:F149" si="47">215/12*E138</f>
        <v>0</v>
      </c>
      <c r="G138" s="246"/>
      <c r="H138" s="244"/>
      <c r="I138" s="245">
        <f t="shared" ref="I138:I149" si="48">215/12*H138</f>
        <v>0</v>
      </c>
      <c r="J138" s="247"/>
      <c r="M138" s="219">
        <f t="shared" si="36"/>
        <v>46753</v>
      </c>
      <c r="N138" s="223"/>
      <c r="O138" s="223"/>
      <c r="P138" s="223"/>
      <c r="Q138" s="223"/>
      <c r="R138" s="223"/>
      <c r="S138" s="223"/>
      <c r="T138" s="223"/>
      <c r="U138" s="223"/>
      <c r="V138" s="223"/>
      <c r="W138" s="223"/>
      <c r="X138" s="223"/>
      <c r="Y138" s="223"/>
      <c r="Z138" s="223"/>
      <c r="AA138" s="223"/>
      <c r="AB138" s="223"/>
      <c r="AC138" s="195">
        <f t="shared" ref="AC138:AC149" si="49">SUM(N138:AB138)</f>
        <v>0</v>
      </c>
      <c r="AD138" s="224"/>
    </row>
    <row r="139" spans="2:30" outlineLevel="1">
      <c r="B139" s="218"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8">
        <f>IF(C138&gt;0,C138+1,IF(DATE(YEAR('Basisdaten zum Projekt'!$C$5),MONTH('Basisdaten zum Projekt'!$C$5),1)=D139,1,0))</f>
        <v>71</v>
      </c>
      <c r="D139" s="219">
        <f t="shared" ref="D139:D149" si="50">DATE(YEAR(D138),MONTH(D138)+1,DAY(D138))</f>
        <v>46784</v>
      </c>
      <c r="E139" s="220"/>
      <c r="F139" s="168">
        <f t="shared" si="47"/>
        <v>0</v>
      </c>
      <c r="G139" s="221"/>
      <c r="H139" s="220"/>
      <c r="I139" s="168">
        <f t="shared" si="48"/>
        <v>0</v>
      </c>
      <c r="J139" s="222"/>
      <c r="M139" s="219">
        <f t="shared" si="36"/>
        <v>46784</v>
      </c>
      <c r="N139" s="223"/>
      <c r="O139" s="223"/>
      <c r="P139" s="223"/>
      <c r="Q139" s="223"/>
      <c r="R139" s="223"/>
      <c r="S139" s="223"/>
      <c r="T139" s="223"/>
      <c r="U139" s="223"/>
      <c r="V139" s="223"/>
      <c r="W139" s="223"/>
      <c r="X139" s="223"/>
      <c r="Y139" s="223"/>
      <c r="Z139" s="223"/>
      <c r="AA139" s="223"/>
      <c r="AB139" s="223"/>
      <c r="AC139" s="195">
        <f t="shared" si="49"/>
        <v>0</v>
      </c>
      <c r="AD139" s="224"/>
    </row>
    <row r="140" spans="2:30" outlineLevel="1">
      <c r="B140" s="218"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8">
        <f>IF(C139&gt;0,C139+1,IF(DATE(YEAR('Basisdaten zum Projekt'!$C$5),MONTH('Basisdaten zum Projekt'!$C$5),1)=D140,1,0))</f>
        <v>72</v>
      </c>
      <c r="D140" s="219">
        <f t="shared" si="50"/>
        <v>46813</v>
      </c>
      <c r="E140" s="220"/>
      <c r="F140" s="168">
        <f t="shared" si="47"/>
        <v>0</v>
      </c>
      <c r="G140" s="221"/>
      <c r="H140" s="220"/>
      <c r="I140" s="168">
        <f t="shared" si="48"/>
        <v>0</v>
      </c>
      <c r="J140" s="222"/>
      <c r="M140" s="219">
        <f t="shared" si="36"/>
        <v>46813</v>
      </c>
      <c r="N140" s="223"/>
      <c r="O140" s="223"/>
      <c r="P140" s="223"/>
      <c r="Q140" s="223"/>
      <c r="R140" s="223"/>
      <c r="S140" s="223"/>
      <c r="T140" s="223"/>
      <c r="U140" s="223"/>
      <c r="V140" s="223"/>
      <c r="W140" s="223"/>
      <c r="X140" s="223"/>
      <c r="Y140" s="223"/>
      <c r="Z140" s="223"/>
      <c r="AA140" s="223"/>
      <c r="AB140" s="223"/>
      <c r="AC140" s="195">
        <f t="shared" si="49"/>
        <v>0</v>
      </c>
      <c r="AD140" s="224"/>
    </row>
    <row r="141" spans="2:30" outlineLevel="1">
      <c r="B141" s="218"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8">
        <f>IF(C140&gt;0,C140+1,IF(DATE(YEAR('Basisdaten zum Projekt'!$C$5),MONTH('Basisdaten zum Projekt'!$C$5),1)=D141,1,0))</f>
        <v>73</v>
      </c>
      <c r="D141" s="219">
        <f t="shared" si="50"/>
        <v>46844</v>
      </c>
      <c r="E141" s="220"/>
      <c r="F141" s="168">
        <f t="shared" si="47"/>
        <v>0</v>
      </c>
      <c r="G141" s="221"/>
      <c r="H141" s="220"/>
      <c r="I141" s="168">
        <f t="shared" si="48"/>
        <v>0</v>
      </c>
      <c r="J141" s="222"/>
      <c r="M141" s="219">
        <f t="shared" si="36"/>
        <v>46844</v>
      </c>
      <c r="N141" s="223"/>
      <c r="O141" s="223"/>
      <c r="P141" s="223"/>
      <c r="Q141" s="223"/>
      <c r="R141" s="223"/>
      <c r="S141" s="223"/>
      <c r="T141" s="223"/>
      <c r="U141" s="223"/>
      <c r="V141" s="223"/>
      <c r="W141" s="223"/>
      <c r="X141" s="223"/>
      <c r="Y141" s="223"/>
      <c r="Z141" s="223"/>
      <c r="AA141" s="223"/>
      <c r="AB141" s="223"/>
      <c r="AC141" s="195">
        <f t="shared" si="49"/>
        <v>0</v>
      </c>
      <c r="AD141" s="224"/>
    </row>
    <row r="142" spans="2:30" outlineLevel="1">
      <c r="B142" s="218"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8">
        <f>IF(C141&gt;0,C141+1,IF(DATE(YEAR('Basisdaten zum Projekt'!$C$5),MONTH('Basisdaten zum Projekt'!$C$5),1)=D142,1,0))</f>
        <v>74</v>
      </c>
      <c r="D142" s="219">
        <f t="shared" si="50"/>
        <v>46874</v>
      </c>
      <c r="E142" s="220"/>
      <c r="F142" s="168">
        <f t="shared" si="47"/>
        <v>0</v>
      </c>
      <c r="G142" s="221"/>
      <c r="H142" s="220"/>
      <c r="I142" s="168">
        <f t="shared" si="48"/>
        <v>0</v>
      </c>
      <c r="J142" s="222"/>
      <c r="M142" s="219">
        <f t="shared" si="36"/>
        <v>46874</v>
      </c>
      <c r="N142" s="250"/>
      <c r="O142" s="223"/>
      <c r="P142" s="223"/>
      <c r="Q142" s="223"/>
      <c r="R142" s="223"/>
      <c r="S142" s="223"/>
      <c r="T142" s="223"/>
      <c r="U142" s="223"/>
      <c r="V142" s="223"/>
      <c r="W142" s="223"/>
      <c r="X142" s="223"/>
      <c r="Y142" s="223"/>
      <c r="Z142" s="223"/>
      <c r="AA142" s="223"/>
      <c r="AB142" s="223"/>
      <c r="AC142" s="195">
        <f t="shared" si="49"/>
        <v>0</v>
      </c>
      <c r="AD142" s="224"/>
    </row>
    <row r="143" spans="2:30" outlineLevel="1">
      <c r="B143" s="218"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8">
        <f>IF(C142&gt;0,C142+1,IF(DATE(YEAR('Basisdaten zum Projekt'!$C$5),MONTH('Basisdaten zum Projekt'!$C$5),1)=D143,1,0))</f>
        <v>75</v>
      </c>
      <c r="D143" s="219">
        <f t="shared" si="50"/>
        <v>46905</v>
      </c>
      <c r="E143" s="220"/>
      <c r="F143" s="168">
        <f t="shared" si="47"/>
        <v>0</v>
      </c>
      <c r="G143" s="221"/>
      <c r="H143" s="220"/>
      <c r="I143" s="168">
        <f t="shared" si="48"/>
        <v>0</v>
      </c>
      <c r="J143" s="222"/>
      <c r="M143" s="219">
        <f t="shared" si="36"/>
        <v>46905</v>
      </c>
      <c r="N143" s="250"/>
      <c r="O143" s="223"/>
      <c r="P143" s="223"/>
      <c r="Q143" s="223"/>
      <c r="R143" s="223"/>
      <c r="S143" s="223"/>
      <c r="T143" s="223"/>
      <c r="U143" s="223"/>
      <c r="V143" s="223"/>
      <c r="W143" s="223"/>
      <c r="X143" s="223"/>
      <c r="Y143" s="223"/>
      <c r="Z143" s="223"/>
      <c r="AA143" s="223"/>
      <c r="AB143" s="223"/>
      <c r="AC143" s="195">
        <f t="shared" si="49"/>
        <v>0</v>
      </c>
      <c r="AD143" s="224"/>
    </row>
    <row r="144" spans="2:30" outlineLevel="1">
      <c r="B144" s="218"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8">
        <f>IF(C143&gt;0,C143+1,IF(DATE(YEAR('Basisdaten zum Projekt'!$C$5),MONTH('Basisdaten zum Projekt'!$C$5),1)=D144,1,0))</f>
        <v>76</v>
      </c>
      <c r="D144" s="219">
        <f t="shared" si="50"/>
        <v>46935</v>
      </c>
      <c r="E144" s="220"/>
      <c r="F144" s="168">
        <f t="shared" si="47"/>
        <v>0</v>
      </c>
      <c r="G144" s="221"/>
      <c r="H144" s="220"/>
      <c r="I144" s="168">
        <f t="shared" si="48"/>
        <v>0</v>
      </c>
      <c r="J144" s="222"/>
      <c r="M144" s="219">
        <f t="shared" si="36"/>
        <v>46935</v>
      </c>
      <c r="N144" s="250"/>
      <c r="O144" s="223"/>
      <c r="P144" s="223"/>
      <c r="Q144" s="223"/>
      <c r="R144" s="223"/>
      <c r="S144" s="223"/>
      <c r="T144" s="223"/>
      <c r="U144" s="223"/>
      <c r="V144" s="223"/>
      <c r="W144" s="223"/>
      <c r="X144" s="223"/>
      <c r="Y144" s="223"/>
      <c r="Z144" s="223"/>
      <c r="AA144" s="223"/>
      <c r="AB144" s="223"/>
      <c r="AC144" s="195">
        <f t="shared" si="49"/>
        <v>0</v>
      </c>
      <c r="AD144" s="224"/>
    </row>
    <row r="145" spans="1:30" outlineLevel="1">
      <c r="B145" s="218"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8">
        <f>IF(C144&gt;0,C144+1,IF(DATE(YEAR('Basisdaten zum Projekt'!$C$5),MONTH('Basisdaten zum Projekt'!$C$5),1)=D145,1,0))</f>
        <v>77</v>
      </c>
      <c r="D145" s="219">
        <f t="shared" si="50"/>
        <v>46966</v>
      </c>
      <c r="E145" s="220"/>
      <c r="F145" s="168">
        <f t="shared" si="47"/>
        <v>0</v>
      </c>
      <c r="G145" s="221"/>
      <c r="H145" s="220"/>
      <c r="I145" s="168">
        <f t="shared" si="48"/>
        <v>0</v>
      </c>
      <c r="J145" s="222"/>
      <c r="M145" s="219">
        <f t="shared" si="36"/>
        <v>46966</v>
      </c>
      <c r="N145" s="250"/>
      <c r="O145" s="223"/>
      <c r="P145" s="223"/>
      <c r="Q145" s="223"/>
      <c r="R145" s="223"/>
      <c r="S145" s="223"/>
      <c r="T145" s="223"/>
      <c r="U145" s="223"/>
      <c r="V145" s="223"/>
      <c r="W145" s="223"/>
      <c r="X145" s="223"/>
      <c r="Y145" s="223"/>
      <c r="Z145" s="223"/>
      <c r="AA145" s="223"/>
      <c r="AB145" s="223"/>
      <c r="AC145" s="195">
        <f t="shared" si="49"/>
        <v>0</v>
      </c>
      <c r="AD145" s="224"/>
    </row>
    <row r="146" spans="1:30" outlineLevel="1">
      <c r="B146" s="218"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8">
        <f>IF(C145&gt;0,C145+1,IF(DATE(YEAR('Basisdaten zum Projekt'!$C$5),MONTH('Basisdaten zum Projekt'!$C$5),1)=D146,1,0))</f>
        <v>78</v>
      </c>
      <c r="D146" s="219">
        <f t="shared" si="50"/>
        <v>46997</v>
      </c>
      <c r="E146" s="220"/>
      <c r="F146" s="168">
        <f t="shared" si="47"/>
        <v>0</v>
      </c>
      <c r="G146" s="221"/>
      <c r="H146" s="220"/>
      <c r="I146" s="168">
        <f t="shared" si="48"/>
        <v>0</v>
      </c>
      <c r="J146" s="222"/>
      <c r="M146" s="219">
        <f t="shared" si="36"/>
        <v>46997</v>
      </c>
      <c r="N146" s="250"/>
      <c r="O146" s="223"/>
      <c r="P146" s="223"/>
      <c r="Q146" s="223"/>
      <c r="R146" s="223"/>
      <c r="S146" s="223"/>
      <c r="T146" s="223"/>
      <c r="U146" s="223"/>
      <c r="V146" s="223"/>
      <c r="W146" s="223"/>
      <c r="X146" s="223"/>
      <c r="Y146" s="223"/>
      <c r="Z146" s="223"/>
      <c r="AA146" s="223"/>
      <c r="AB146" s="223"/>
      <c r="AC146" s="195">
        <f t="shared" si="49"/>
        <v>0</v>
      </c>
      <c r="AD146" s="224"/>
    </row>
    <row r="147" spans="1:30" outlineLevel="1">
      <c r="B147" s="218"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8">
        <f>IF(C146&gt;0,C146+1,IF(DATE(YEAR('Basisdaten zum Projekt'!$C$5),MONTH('Basisdaten zum Projekt'!$C$5),1)=D147,1,0))</f>
        <v>79</v>
      </c>
      <c r="D147" s="219">
        <f t="shared" si="50"/>
        <v>47027</v>
      </c>
      <c r="E147" s="220"/>
      <c r="F147" s="168">
        <f t="shared" si="47"/>
        <v>0</v>
      </c>
      <c r="G147" s="221"/>
      <c r="H147" s="220"/>
      <c r="I147" s="168">
        <f t="shared" si="48"/>
        <v>0</v>
      </c>
      <c r="J147" s="222"/>
      <c r="M147" s="219">
        <f t="shared" si="36"/>
        <v>47027</v>
      </c>
      <c r="N147" s="250"/>
      <c r="O147" s="223"/>
      <c r="P147" s="223"/>
      <c r="Q147" s="223"/>
      <c r="R147" s="223"/>
      <c r="S147" s="223"/>
      <c r="T147" s="223"/>
      <c r="U147" s="223"/>
      <c r="V147" s="223"/>
      <c r="W147" s="223"/>
      <c r="X147" s="223"/>
      <c r="Y147" s="223"/>
      <c r="Z147" s="223"/>
      <c r="AA147" s="223"/>
      <c r="AB147" s="223"/>
      <c r="AC147" s="195">
        <f t="shared" si="49"/>
        <v>0</v>
      </c>
      <c r="AD147" s="224"/>
    </row>
    <row r="148" spans="1:30" outlineLevel="1">
      <c r="B148" s="218"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8">
        <f>IF(C147&gt;0,C147+1,IF(DATE(YEAR('Basisdaten zum Projekt'!$C$5),MONTH('Basisdaten zum Projekt'!$C$5),1)=D148,1,0))</f>
        <v>80</v>
      </c>
      <c r="D148" s="219">
        <f t="shared" si="50"/>
        <v>47058</v>
      </c>
      <c r="E148" s="220"/>
      <c r="F148" s="168">
        <f t="shared" si="47"/>
        <v>0</v>
      </c>
      <c r="G148" s="221"/>
      <c r="H148" s="220"/>
      <c r="I148" s="168">
        <f t="shared" si="48"/>
        <v>0</v>
      </c>
      <c r="J148" s="222"/>
      <c r="M148" s="219">
        <f t="shared" si="36"/>
        <v>47058</v>
      </c>
      <c r="N148" s="250"/>
      <c r="O148" s="223"/>
      <c r="P148" s="223"/>
      <c r="Q148" s="223"/>
      <c r="R148" s="223"/>
      <c r="S148" s="223"/>
      <c r="T148" s="223"/>
      <c r="U148" s="223"/>
      <c r="V148" s="223"/>
      <c r="W148" s="223"/>
      <c r="X148" s="223"/>
      <c r="Y148" s="223"/>
      <c r="Z148" s="223"/>
      <c r="AA148" s="223"/>
      <c r="AB148" s="223"/>
      <c r="AC148" s="195">
        <f t="shared" si="49"/>
        <v>0</v>
      </c>
      <c r="AD148" s="224"/>
    </row>
    <row r="149" spans="1:30" outlineLevel="1">
      <c r="B149" s="218"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8">
        <f>IF(C148&gt;0,C148+1,IF(DATE(YEAR('Basisdaten zum Projekt'!$C$5),MONTH('Basisdaten zum Projekt'!$C$5),1)=D149,1,0))</f>
        <v>81</v>
      </c>
      <c r="D149" s="219">
        <f t="shared" si="50"/>
        <v>47088</v>
      </c>
      <c r="E149" s="220"/>
      <c r="F149" s="168">
        <f t="shared" si="47"/>
        <v>0</v>
      </c>
      <c r="G149" s="221"/>
      <c r="H149" s="220"/>
      <c r="I149" s="168">
        <f t="shared" si="48"/>
        <v>0</v>
      </c>
      <c r="J149" s="222"/>
      <c r="M149" s="219">
        <f t="shared" si="36"/>
        <v>47088</v>
      </c>
      <c r="N149" s="250"/>
      <c r="O149" s="223"/>
      <c r="P149" s="223"/>
      <c r="Q149" s="223"/>
      <c r="R149" s="223"/>
      <c r="S149" s="223"/>
      <c r="T149" s="223"/>
      <c r="U149" s="223"/>
      <c r="V149" s="223"/>
      <c r="W149" s="223"/>
      <c r="X149" s="223"/>
      <c r="Y149" s="223"/>
      <c r="Z149" s="223"/>
      <c r="AA149" s="223"/>
      <c r="AB149" s="223"/>
      <c r="AC149" s="195">
        <f t="shared" si="49"/>
        <v>0</v>
      </c>
      <c r="AD149" s="224"/>
    </row>
    <row r="150" spans="1:30">
      <c r="B150" s="228"/>
      <c r="C150" s="229"/>
      <c r="D150" s="230">
        <f>D149</f>
        <v>47088</v>
      </c>
      <c r="E150" s="231"/>
      <c r="F150" s="232">
        <f>SUM(F138:F149)</f>
        <v>0</v>
      </c>
      <c r="G150" s="233">
        <f>SUM(G138:G149)</f>
        <v>0</v>
      </c>
      <c r="H150" s="234"/>
      <c r="I150" s="232">
        <f>SUM(I138:I149)</f>
        <v>0</v>
      </c>
      <c r="J150" s="233">
        <f>SUM(J138:J149)</f>
        <v>0</v>
      </c>
      <c r="M150" s="230">
        <f t="shared" si="36"/>
        <v>47088</v>
      </c>
      <c r="N150" s="251">
        <f>SUM(N138:N149)</f>
        <v>0</v>
      </c>
      <c r="O150" s="236">
        <f>SUM(O138:O149)</f>
        <v>0</v>
      </c>
      <c r="P150" s="236">
        <f>SUM(P138:P149)</f>
        <v>0</v>
      </c>
      <c r="Q150" s="236">
        <f>SUM(Q138:Q149)</f>
        <v>0</v>
      </c>
      <c r="R150" s="236">
        <f>SUM(R138:R149)</f>
        <v>0</v>
      </c>
      <c r="S150" s="236">
        <f t="shared" ref="S150:AB150" si="51">SUM(S138:S149)</f>
        <v>0</v>
      </c>
      <c r="T150" s="236">
        <f t="shared" si="51"/>
        <v>0</v>
      </c>
      <c r="U150" s="236">
        <f t="shared" si="51"/>
        <v>0</v>
      </c>
      <c r="V150" s="236">
        <f t="shared" si="51"/>
        <v>0</v>
      </c>
      <c r="W150" s="236">
        <f t="shared" si="51"/>
        <v>0</v>
      </c>
      <c r="X150" s="236">
        <f t="shared" si="51"/>
        <v>0</v>
      </c>
      <c r="Y150" s="236">
        <f t="shared" si="51"/>
        <v>0</v>
      </c>
      <c r="Z150" s="236">
        <f t="shared" si="51"/>
        <v>0</v>
      </c>
      <c r="AA150" s="236">
        <f t="shared" si="51"/>
        <v>0</v>
      </c>
      <c r="AB150" s="236">
        <f t="shared" si="51"/>
        <v>0</v>
      </c>
      <c r="AC150" s="236">
        <f>SUM(AC138:AC149)</f>
        <v>0</v>
      </c>
      <c r="AD150" s="224"/>
    </row>
    <row r="151" spans="1:30" ht="28.5" customHeight="1">
      <c r="A151" s="158"/>
      <c r="B151" s="158"/>
      <c r="C151" s="158"/>
      <c r="D151" s="158"/>
      <c r="N151" s="252">
        <f>IFERROR(N150/$H$6,0)</f>
        <v>0</v>
      </c>
      <c r="O151" s="235">
        <f>IFERROR(O150/$H$6,0)</f>
        <v>0</v>
      </c>
      <c r="P151" s="235">
        <f>IFERROR(P150/$H$6,0)</f>
        <v>0</v>
      </c>
      <c r="Q151" s="235">
        <f>IFERROR(Q150/$H$6,0)</f>
        <v>0</v>
      </c>
      <c r="R151" s="235">
        <f>IFERROR(R150/$H$6,0)</f>
        <v>0</v>
      </c>
      <c r="S151" s="235">
        <f t="shared" ref="S151:AB151" si="52">IFERROR(S150/$H$6,0)</f>
        <v>0</v>
      </c>
      <c r="T151" s="235">
        <f t="shared" si="52"/>
        <v>0</v>
      </c>
      <c r="U151" s="235">
        <f t="shared" si="52"/>
        <v>0</v>
      </c>
      <c r="V151" s="235">
        <f t="shared" si="52"/>
        <v>0</v>
      </c>
      <c r="W151" s="235">
        <f t="shared" si="52"/>
        <v>0</v>
      </c>
      <c r="X151" s="235">
        <f t="shared" si="52"/>
        <v>0</v>
      </c>
      <c r="Y151" s="235">
        <f t="shared" si="52"/>
        <v>0</v>
      </c>
      <c r="Z151" s="235">
        <f t="shared" si="52"/>
        <v>0</v>
      </c>
      <c r="AA151" s="235">
        <f t="shared" si="52"/>
        <v>0</v>
      </c>
      <c r="AB151" s="235">
        <f t="shared" si="52"/>
        <v>0</v>
      </c>
      <c r="AC151" s="235">
        <f>IFERROR(AC150/$H$6,0)</f>
        <v>0</v>
      </c>
      <c r="AD151" s="237" t="s">
        <v>394</v>
      </c>
    </row>
    <row r="152" spans="1:30">
      <c r="A152" s="158"/>
      <c r="B152" s="158"/>
      <c r="C152" s="158"/>
      <c r="D152" s="158"/>
      <c r="N152" s="253"/>
      <c r="O152" s="253"/>
      <c r="P152" s="253"/>
      <c r="Q152" s="253"/>
      <c r="R152" s="253"/>
      <c r="AD152" s="249"/>
    </row>
    <row r="153" spans="1:30">
      <c r="L153" s="227"/>
      <c r="N153" s="190"/>
      <c r="O153" s="190"/>
      <c r="P153" s="190"/>
      <c r="Q153" s="190"/>
      <c r="R153" s="190"/>
      <c r="AC153" s="227"/>
    </row>
    <row r="154" spans="1:30">
      <c r="L154" s="227"/>
      <c r="N154" s="190"/>
      <c r="O154" s="190"/>
      <c r="P154" s="190"/>
      <c r="Q154" s="190"/>
      <c r="R154" s="190"/>
      <c r="AC154" s="227"/>
    </row>
    <row r="155" spans="1:30">
      <c r="N155" s="190"/>
      <c r="O155" s="190"/>
      <c r="P155" s="190"/>
      <c r="Q155" s="190"/>
      <c r="R155" s="190"/>
      <c r="AC155" s="227"/>
    </row>
    <row r="156" spans="1:30">
      <c r="N156" s="190"/>
      <c r="O156" s="190"/>
      <c r="P156" s="190"/>
      <c r="Q156" s="190"/>
      <c r="R156" s="190"/>
      <c r="AC156" s="190"/>
    </row>
    <row r="157" spans="1:30">
      <c r="N157" s="190"/>
      <c r="O157" s="190"/>
      <c r="P157" s="190"/>
      <c r="Q157" s="190"/>
      <c r="R157" s="190"/>
      <c r="AC157" s="190"/>
    </row>
    <row r="158" spans="1:30">
      <c r="N158" s="190"/>
      <c r="O158" s="190"/>
      <c r="P158" s="190"/>
      <c r="Q158" s="190"/>
      <c r="R158" s="190"/>
      <c r="AC158" s="190"/>
    </row>
    <row r="159" spans="1:30">
      <c r="N159" s="190"/>
      <c r="O159" s="190"/>
      <c r="P159" s="190"/>
      <c r="Q159" s="190"/>
      <c r="R159" s="190"/>
      <c r="AC159" s="190"/>
    </row>
    <row r="160" spans="1:30">
      <c r="N160" s="190"/>
      <c r="O160" s="190"/>
      <c r="P160" s="190"/>
      <c r="Q160" s="190"/>
      <c r="R160" s="190"/>
      <c r="AC160" s="190"/>
    </row>
    <row r="161" spans="14:29">
      <c r="N161" s="190"/>
      <c r="O161" s="190"/>
      <c r="P161" s="190"/>
      <c r="Q161" s="190"/>
      <c r="R161" s="190"/>
      <c r="AC161" s="190"/>
    </row>
    <row r="162" spans="14:29">
      <c r="N162" s="190"/>
      <c r="O162" s="190"/>
      <c r="P162" s="190"/>
      <c r="Q162" s="190"/>
      <c r="R162" s="190"/>
      <c r="AC162" s="190"/>
    </row>
    <row r="163" spans="14:29">
      <c r="N163" s="190"/>
      <c r="O163" s="190"/>
      <c r="P163" s="190"/>
      <c r="Q163" s="190"/>
      <c r="R163" s="190"/>
      <c r="AC163" s="190"/>
    </row>
    <row r="164" spans="14:29">
      <c r="N164" s="190"/>
      <c r="O164" s="190"/>
      <c r="P164" s="190"/>
      <c r="Q164" s="190"/>
      <c r="R164" s="190"/>
      <c r="AC164" s="190"/>
    </row>
    <row r="165" spans="14:29">
      <c r="N165" s="190"/>
      <c r="O165" s="190"/>
      <c r="P165" s="190"/>
      <c r="Q165" s="190"/>
      <c r="R165" s="190"/>
      <c r="AC165" s="190"/>
    </row>
    <row r="166" spans="14:29">
      <c r="N166" s="190"/>
      <c r="O166" s="190"/>
      <c r="P166" s="190"/>
      <c r="Q166" s="190"/>
      <c r="R166" s="190"/>
      <c r="AC166" s="190"/>
    </row>
    <row r="167" spans="14:29">
      <c r="N167" s="190"/>
      <c r="O167" s="190"/>
      <c r="P167" s="190"/>
      <c r="Q167" s="190"/>
      <c r="R167" s="190"/>
      <c r="AC167" s="190"/>
    </row>
    <row r="168" spans="14:29">
      <c r="N168" s="190"/>
      <c r="O168" s="190"/>
      <c r="P168" s="190"/>
      <c r="Q168" s="190"/>
      <c r="R168" s="190"/>
      <c r="AC168" s="190"/>
    </row>
    <row r="169" spans="14:29">
      <c r="N169" s="190"/>
      <c r="O169" s="190"/>
      <c r="P169" s="190"/>
      <c r="Q169" s="190"/>
      <c r="R169" s="190"/>
      <c r="AC169" s="190"/>
    </row>
    <row r="170" spans="14:29">
      <c r="N170" s="190"/>
      <c r="O170" s="190"/>
      <c r="P170" s="190"/>
      <c r="Q170" s="190"/>
      <c r="R170" s="190"/>
      <c r="AC170" s="190"/>
    </row>
    <row r="171" spans="14:29">
      <c r="N171" s="190"/>
      <c r="O171" s="190"/>
      <c r="P171" s="190"/>
      <c r="Q171" s="190"/>
      <c r="R171" s="190"/>
      <c r="AC171" s="190"/>
    </row>
    <row r="172" spans="14:29">
      <c r="N172" s="190"/>
      <c r="O172" s="190"/>
      <c r="P172" s="190"/>
      <c r="Q172" s="190"/>
      <c r="R172" s="190"/>
      <c r="AC172" s="190"/>
    </row>
    <row r="173" spans="14:29">
      <c r="N173" s="190"/>
      <c r="O173" s="190"/>
      <c r="P173" s="190"/>
      <c r="Q173" s="190"/>
      <c r="R173" s="190"/>
      <c r="AC173" s="190"/>
    </row>
    <row r="174" spans="14:29">
      <c r="N174" s="190"/>
      <c r="O174" s="190"/>
      <c r="P174" s="190"/>
      <c r="Q174" s="190"/>
      <c r="R174" s="190"/>
      <c r="AC174" s="190"/>
    </row>
    <row r="175" spans="14:29">
      <c r="N175" s="190"/>
      <c r="O175" s="190"/>
      <c r="P175" s="190"/>
      <c r="Q175" s="190"/>
      <c r="R175" s="190"/>
      <c r="AC175" s="190"/>
    </row>
    <row r="176" spans="14:29">
      <c r="N176" s="190"/>
      <c r="O176" s="190"/>
      <c r="P176" s="190"/>
      <c r="Q176" s="190"/>
      <c r="R176" s="190"/>
      <c r="AC176" s="190"/>
    </row>
    <row r="177" spans="14:18">
      <c r="N177" s="190"/>
      <c r="O177" s="190"/>
      <c r="P177" s="190"/>
      <c r="Q177" s="190"/>
      <c r="R177" s="190"/>
    </row>
    <row r="178" spans="14:18">
      <c r="N178" s="190"/>
      <c r="O178" s="190"/>
      <c r="P178" s="190"/>
      <c r="Q178" s="190"/>
      <c r="R178" s="190"/>
    </row>
    <row r="179" spans="14:18">
      <c r="N179" s="190"/>
      <c r="O179" s="190"/>
      <c r="P179" s="190"/>
      <c r="Q179" s="190"/>
      <c r="R179" s="190"/>
    </row>
    <row r="180" spans="14:18">
      <c r="N180" s="190"/>
      <c r="O180" s="190"/>
      <c r="P180" s="190"/>
      <c r="Q180" s="190"/>
      <c r="R180" s="190"/>
    </row>
  </sheetData>
  <mergeCells count="62">
    <mergeCell ref="C3:H3"/>
    <mergeCell ref="M3:AE3"/>
    <mergeCell ref="D6:E6"/>
    <mergeCell ref="C8:C13"/>
    <mergeCell ref="C14:C15"/>
    <mergeCell ref="D14:D15"/>
    <mergeCell ref="C17:K17"/>
    <mergeCell ref="M17:AE18"/>
    <mergeCell ref="C19:E19"/>
    <mergeCell ref="G19:I19"/>
    <mergeCell ref="A20:B20"/>
    <mergeCell ref="J21:J22"/>
    <mergeCell ref="A21:A22"/>
    <mergeCell ref="B21:B22"/>
    <mergeCell ref="C21:C22"/>
    <mergeCell ref="D21:D22"/>
    <mergeCell ref="E21:E22"/>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5:J26"/>
    <mergeCell ref="A25:A26"/>
    <mergeCell ref="B25:B26"/>
    <mergeCell ref="C25:C26"/>
    <mergeCell ref="D25:D26"/>
    <mergeCell ref="E25:E2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C32:I32"/>
    <mergeCell ref="H35:H41"/>
    <mergeCell ref="B44:J44"/>
    <mergeCell ref="M44:AE44"/>
    <mergeCell ref="E46:G46"/>
    <mergeCell ref="H46:J46"/>
    <mergeCell ref="N46:AC46"/>
  </mergeCells>
  <conditionalFormatting sqref="J30">
    <cfRule type="cellIs" dxfId="2609" priority="335" operator="notEqual">
      <formula>0</formula>
    </cfRule>
  </conditionalFormatting>
  <conditionalFormatting sqref="C48:C59 F48 C93:C104 C108:C119 C123:C134 C138:C149 F50 G151:G186">
    <cfRule type="cellIs" dxfId="2608" priority="334" operator="equal">
      <formula>0</formula>
    </cfRule>
  </conditionalFormatting>
  <conditionalFormatting sqref="AC48:AC59">
    <cfRule type="cellIs" dxfId="2607" priority="333" operator="equal">
      <formula>0</formula>
    </cfRule>
  </conditionalFormatting>
  <conditionalFormatting sqref="F60:F62">
    <cfRule type="cellIs" dxfId="2606" priority="332" operator="equal">
      <formula>0</formula>
    </cfRule>
  </conditionalFormatting>
  <conditionalFormatting sqref="F49">
    <cfRule type="cellIs" dxfId="2605" priority="331" operator="equal">
      <formula>0</formula>
    </cfRule>
  </conditionalFormatting>
  <conditionalFormatting sqref="F75:F77">
    <cfRule type="cellIs" dxfId="2604" priority="330" operator="equal">
      <formula>0</formula>
    </cfRule>
  </conditionalFormatting>
  <conditionalFormatting sqref="F90:F92">
    <cfRule type="cellIs" dxfId="2603" priority="329" operator="equal">
      <formula>0</formula>
    </cfRule>
  </conditionalFormatting>
  <conditionalFormatting sqref="F105:F107">
    <cfRule type="cellIs" dxfId="2602" priority="328" operator="equal">
      <formula>0</formula>
    </cfRule>
  </conditionalFormatting>
  <conditionalFormatting sqref="F120:F122">
    <cfRule type="cellIs" dxfId="2601" priority="327" operator="equal">
      <formula>0</formula>
    </cfRule>
  </conditionalFormatting>
  <conditionalFormatting sqref="F135:F137">
    <cfRule type="cellIs" dxfId="2600" priority="326" operator="equal">
      <formula>0</formula>
    </cfRule>
  </conditionalFormatting>
  <conditionalFormatting sqref="F51:F59">
    <cfRule type="cellIs" dxfId="2599" priority="325" operator="equal">
      <formula>0</formula>
    </cfRule>
  </conditionalFormatting>
  <conditionalFormatting sqref="E42:H43 AC15:AC16">
    <cfRule type="cellIs" dxfId="2598" priority="323" operator="equal">
      <formula>0</formula>
    </cfRule>
  </conditionalFormatting>
  <conditionalFormatting sqref="I43:J43">
    <cfRule type="cellIs" dxfId="2597" priority="321" operator="notEqual">
      <formula>0</formula>
    </cfRule>
  </conditionalFormatting>
  <conditionalFormatting sqref="K30:K31">
    <cfRule type="cellIs" dxfId="2596" priority="319" operator="notEqual">
      <formula>0</formula>
    </cfRule>
  </conditionalFormatting>
  <conditionalFormatting sqref="I42:J42">
    <cfRule type="cellIs" dxfId="2595" priority="314" operator="equal">
      <formula>0</formula>
    </cfRule>
  </conditionalFormatting>
  <conditionalFormatting sqref="B93:B104 B108:B119 B122:B134 B138:B149 B48:B59">
    <cfRule type="cellIs" dxfId="2594" priority="313" operator="equal">
      <formula>"P1"</formula>
    </cfRule>
  </conditionalFormatting>
  <conditionalFormatting sqref="B93:B104 B108:B119 B122:B134 B138:B149 B48:B59">
    <cfRule type="cellIs" dxfId="2593" priority="312" operator="equal">
      <formula>"P2"</formula>
    </cfRule>
  </conditionalFormatting>
  <conditionalFormatting sqref="B93:B104 B108:B119 B122:B134 B138:B149 B48:B59">
    <cfRule type="cellIs" dxfId="2592" priority="311" operator="equal">
      <formula>"P3"</formula>
    </cfRule>
  </conditionalFormatting>
  <conditionalFormatting sqref="B93:B104 B108:B119 B122:B134 B138:B149 B48:B59">
    <cfRule type="cellIs" dxfId="2591" priority="310" operator="equal">
      <formula>"P4"</formula>
    </cfRule>
  </conditionalFormatting>
  <conditionalFormatting sqref="B93:B104 B108:B119 B123:B134 B138:B149 B48:B59">
    <cfRule type="cellIs" dxfId="2590" priority="309" operator="equal">
      <formula>"P5"</formula>
    </cfRule>
  </conditionalFormatting>
  <conditionalFormatting sqref="I48 I50">
    <cfRule type="cellIs" dxfId="2589" priority="308" operator="equal">
      <formula>0</formula>
    </cfRule>
  </conditionalFormatting>
  <conditionalFormatting sqref="I60">
    <cfRule type="cellIs" dxfId="2588" priority="307" operator="equal">
      <formula>0</formula>
    </cfRule>
  </conditionalFormatting>
  <conditionalFormatting sqref="I49">
    <cfRule type="cellIs" dxfId="2587" priority="306" operator="equal">
      <formula>0</formula>
    </cfRule>
  </conditionalFormatting>
  <conditionalFormatting sqref="I51:I59">
    <cfRule type="cellIs" dxfId="2586" priority="305" operator="equal">
      <formula>0</formula>
    </cfRule>
  </conditionalFormatting>
  <conditionalFormatting sqref="I75">
    <cfRule type="cellIs" dxfId="2585" priority="304" operator="equal">
      <formula>0</formula>
    </cfRule>
  </conditionalFormatting>
  <conditionalFormatting sqref="I90">
    <cfRule type="cellIs" dxfId="2584" priority="303" operator="equal">
      <formula>0</formula>
    </cfRule>
  </conditionalFormatting>
  <conditionalFormatting sqref="I105">
    <cfRule type="cellIs" dxfId="2583" priority="302" operator="equal">
      <formula>0</formula>
    </cfRule>
  </conditionalFormatting>
  <conditionalFormatting sqref="I120">
    <cfRule type="cellIs" dxfId="2582" priority="301" operator="equal">
      <formula>0</formula>
    </cfRule>
  </conditionalFormatting>
  <conditionalFormatting sqref="I135">
    <cfRule type="cellIs" dxfId="2581" priority="300" operator="equal">
      <formula>0</formula>
    </cfRule>
  </conditionalFormatting>
  <conditionalFormatting sqref="H62">
    <cfRule type="cellIs" dxfId="2580" priority="299" operator="equal">
      <formula>0</formula>
    </cfRule>
  </conditionalFormatting>
  <conditionalFormatting sqref="H77">
    <cfRule type="cellIs" dxfId="2579" priority="298" operator="equal">
      <formula>0</formula>
    </cfRule>
  </conditionalFormatting>
  <conditionalFormatting sqref="H92">
    <cfRule type="cellIs" dxfId="2578" priority="297" operator="equal">
      <formula>0</formula>
    </cfRule>
  </conditionalFormatting>
  <conditionalFormatting sqref="H107">
    <cfRule type="cellIs" dxfId="2577" priority="296" operator="equal">
      <formula>0</formula>
    </cfRule>
  </conditionalFormatting>
  <conditionalFormatting sqref="H122">
    <cfRule type="cellIs" dxfId="2576" priority="295" operator="equal">
      <formula>0</formula>
    </cfRule>
  </conditionalFormatting>
  <conditionalFormatting sqref="H137">
    <cfRule type="cellIs" dxfId="2575" priority="288" operator="equal">
      <formula>0</formula>
    </cfRule>
  </conditionalFormatting>
  <conditionalFormatting sqref="F63 F65">
    <cfRule type="cellIs" dxfId="2574" priority="282" operator="equal">
      <formula>0</formula>
    </cfRule>
  </conditionalFormatting>
  <conditionalFormatting sqref="F64">
    <cfRule type="cellIs" dxfId="2573" priority="281" operator="equal">
      <formula>0</formula>
    </cfRule>
  </conditionalFormatting>
  <conditionalFormatting sqref="F66:F74">
    <cfRule type="cellIs" dxfId="2572" priority="280" operator="equal">
      <formula>0</formula>
    </cfRule>
  </conditionalFormatting>
  <conditionalFormatting sqref="I63 I65">
    <cfRule type="cellIs" dxfId="2571" priority="279" operator="equal">
      <formula>0</formula>
    </cfRule>
  </conditionalFormatting>
  <conditionalFormatting sqref="I64">
    <cfRule type="cellIs" dxfId="2570" priority="278" operator="equal">
      <formula>0</formula>
    </cfRule>
  </conditionalFormatting>
  <conditionalFormatting sqref="I66:I74">
    <cfRule type="cellIs" dxfId="2569" priority="277" operator="equal">
      <formula>0</formula>
    </cfRule>
  </conditionalFormatting>
  <conditionalFormatting sqref="E66:E74">
    <cfRule type="expression" dxfId="2568" priority="276">
      <formula>$B66=""</formula>
    </cfRule>
  </conditionalFormatting>
  <conditionalFormatting sqref="G66:G74">
    <cfRule type="expression" dxfId="2567" priority="275">
      <formula>$B66=""</formula>
    </cfRule>
  </conditionalFormatting>
  <conditionalFormatting sqref="H66:H74">
    <cfRule type="expression" dxfId="2566" priority="274">
      <formula>$B66=""</formula>
    </cfRule>
  </conditionalFormatting>
  <conditionalFormatting sqref="J66:J74">
    <cfRule type="expression" dxfId="2565" priority="273">
      <formula>$B66=""</formula>
    </cfRule>
  </conditionalFormatting>
  <conditionalFormatting sqref="F78 F80">
    <cfRule type="cellIs" dxfId="2564" priority="272" operator="equal">
      <formula>0</formula>
    </cfRule>
  </conditionalFormatting>
  <conditionalFormatting sqref="F79">
    <cfRule type="cellIs" dxfId="2563" priority="271" operator="equal">
      <formula>0</formula>
    </cfRule>
  </conditionalFormatting>
  <conditionalFormatting sqref="F81:F89">
    <cfRule type="cellIs" dxfId="2562" priority="270" operator="equal">
      <formula>0</formula>
    </cfRule>
  </conditionalFormatting>
  <conditionalFormatting sqref="I78 I80">
    <cfRule type="cellIs" dxfId="2561" priority="269" operator="equal">
      <formula>0</formula>
    </cfRule>
  </conditionalFormatting>
  <conditionalFormatting sqref="I79">
    <cfRule type="cellIs" dxfId="2560" priority="268" operator="equal">
      <formula>0</formula>
    </cfRule>
  </conditionalFormatting>
  <conditionalFormatting sqref="I81:I89">
    <cfRule type="cellIs" dxfId="2559" priority="267" operator="equal">
      <formula>0</formula>
    </cfRule>
  </conditionalFormatting>
  <conditionalFormatting sqref="E78:E89">
    <cfRule type="expression" dxfId="2558" priority="266">
      <formula>$B78=""</formula>
    </cfRule>
  </conditionalFormatting>
  <conditionalFormatting sqref="G78:G89">
    <cfRule type="expression" dxfId="2557" priority="265">
      <formula>$B78=""</formula>
    </cfRule>
  </conditionalFormatting>
  <conditionalFormatting sqref="H78:H89">
    <cfRule type="expression" dxfId="2556" priority="264">
      <formula>$B78=""</formula>
    </cfRule>
  </conditionalFormatting>
  <conditionalFormatting sqref="J78:J89">
    <cfRule type="expression" dxfId="2555" priority="263">
      <formula>$B78=""</formula>
    </cfRule>
  </conditionalFormatting>
  <conditionalFormatting sqref="F93 F95">
    <cfRule type="cellIs" dxfId="2554" priority="262" operator="equal">
      <formula>0</formula>
    </cfRule>
  </conditionalFormatting>
  <conditionalFormatting sqref="F94">
    <cfRule type="cellIs" dxfId="2553" priority="261" operator="equal">
      <formula>0</formula>
    </cfRule>
  </conditionalFormatting>
  <conditionalFormatting sqref="F96:F104">
    <cfRule type="cellIs" dxfId="2552" priority="260" operator="equal">
      <formula>0</formula>
    </cfRule>
  </conditionalFormatting>
  <conditionalFormatting sqref="I93 I95">
    <cfRule type="cellIs" dxfId="2551" priority="259" operator="equal">
      <formula>0</formula>
    </cfRule>
  </conditionalFormatting>
  <conditionalFormatting sqref="I94">
    <cfRule type="cellIs" dxfId="2550" priority="258" operator="equal">
      <formula>0</formula>
    </cfRule>
  </conditionalFormatting>
  <conditionalFormatting sqref="I96:I104">
    <cfRule type="cellIs" dxfId="2549" priority="257" operator="equal">
      <formula>0</formula>
    </cfRule>
  </conditionalFormatting>
  <conditionalFormatting sqref="E93:E104">
    <cfRule type="expression" dxfId="2548" priority="256">
      <formula>$B93=""</formula>
    </cfRule>
  </conditionalFormatting>
  <conditionalFormatting sqref="G93:G104">
    <cfRule type="expression" dxfId="2547" priority="255">
      <formula>$B93=""</formula>
    </cfRule>
  </conditionalFormatting>
  <conditionalFormatting sqref="H93:H104">
    <cfRule type="expression" dxfId="2546" priority="254">
      <formula>$B93=""</formula>
    </cfRule>
  </conditionalFormatting>
  <conditionalFormatting sqref="J93:J104">
    <cfRule type="expression" dxfId="2545" priority="253">
      <formula>$B93=""</formula>
    </cfRule>
  </conditionalFormatting>
  <conditionalFormatting sqref="F108 F110">
    <cfRule type="cellIs" dxfId="2544" priority="252" operator="equal">
      <formula>0</formula>
    </cfRule>
  </conditionalFormatting>
  <conditionalFormatting sqref="F109">
    <cfRule type="cellIs" dxfId="2543" priority="251" operator="equal">
      <formula>0</formula>
    </cfRule>
  </conditionalFormatting>
  <conditionalFormatting sqref="F111:F119">
    <cfRule type="cellIs" dxfId="2542" priority="250" operator="equal">
      <formula>0</formula>
    </cfRule>
  </conditionalFormatting>
  <conditionalFormatting sqref="I108 I110">
    <cfRule type="cellIs" dxfId="2541" priority="249" operator="equal">
      <formula>0</formula>
    </cfRule>
  </conditionalFormatting>
  <conditionalFormatting sqref="I109">
    <cfRule type="cellIs" dxfId="2540" priority="248" operator="equal">
      <formula>0</formula>
    </cfRule>
  </conditionalFormatting>
  <conditionalFormatting sqref="I111:I119">
    <cfRule type="cellIs" dxfId="2539" priority="247" operator="equal">
      <formula>0</formula>
    </cfRule>
  </conditionalFormatting>
  <conditionalFormatting sqref="E108:E119">
    <cfRule type="expression" dxfId="2538" priority="246">
      <formula>$B108=""</formula>
    </cfRule>
  </conditionalFormatting>
  <conditionalFormatting sqref="G108:G119">
    <cfRule type="expression" dxfId="2537" priority="245">
      <formula>$B108=""</formula>
    </cfRule>
  </conditionalFormatting>
  <conditionalFormatting sqref="H108:H119">
    <cfRule type="expression" dxfId="2536" priority="244">
      <formula>$B108=""</formula>
    </cfRule>
  </conditionalFormatting>
  <conditionalFormatting sqref="J108:J119">
    <cfRule type="expression" dxfId="2535" priority="243">
      <formula>$B108=""</formula>
    </cfRule>
  </conditionalFormatting>
  <conditionalFormatting sqref="F123 F125">
    <cfRule type="cellIs" dxfId="2534" priority="242" operator="equal">
      <formula>0</formula>
    </cfRule>
  </conditionalFormatting>
  <conditionalFormatting sqref="F124">
    <cfRule type="cellIs" dxfId="2533" priority="241" operator="equal">
      <formula>0</formula>
    </cfRule>
  </conditionalFormatting>
  <conditionalFormatting sqref="F126:F134">
    <cfRule type="cellIs" dxfId="2532" priority="240" operator="equal">
      <formula>0</formula>
    </cfRule>
  </conditionalFormatting>
  <conditionalFormatting sqref="I123 I125">
    <cfRule type="cellIs" dxfId="2531" priority="239" operator="equal">
      <formula>0</formula>
    </cfRule>
  </conditionalFormatting>
  <conditionalFormatting sqref="I124">
    <cfRule type="cellIs" dxfId="2530" priority="238" operator="equal">
      <formula>0</formula>
    </cfRule>
  </conditionalFormatting>
  <conditionalFormatting sqref="I126:I134">
    <cfRule type="cellIs" dxfId="2529" priority="237" operator="equal">
      <formula>0</formula>
    </cfRule>
  </conditionalFormatting>
  <conditionalFormatting sqref="E123:E134">
    <cfRule type="expression" dxfId="2528" priority="236">
      <formula>$B123=""</formula>
    </cfRule>
  </conditionalFormatting>
  <conditionalFormatting sqref="G123:G134">
    <cfRule type="expression" dxfId="2527" priority="235">
      <formula>$B123=""</formula>
    </cfRule>
  </conditionalFormatting>
  <conditionalFormatting sqref="H123:H134">
    <cfRule type="expression" dxfId="2526" priority="234">
      <formula>$B123=""</formula>
    </cfRule>
  </conditionalFormatting>
  <conditionalFormatting sqref="J123:J134">
    <cfRule type="expression" dxfId="2525" priority="233">
      <formula>$B123=""</formula>
    </cfRule>
  </conditionalFormatting>
  <conditionalFormatting sqref="F150">
    <cfRule type="cellIs" dxfId="2524" priority="232" operator="equal">
      <formula>0</formula>
    </cfRule>
  </conditionalFormatting>
  <conditionalFormatting sqref="I150">
    <cfRule type="cellIs" dxfId="2523" priority="231" operator="equal">
      <formula>0</formula>
    </cfRule>
  </conditionalFormatting>
  <conditionalFormatting sqref="F138 F140">
    <cfRule type="cellIs" dxfId="2522" priority="230" operator="equal">
      <formula>0</formula>
    </cfRule>
  </conditionalFormatting>
  <conditionalFormatting sqref="F139">
    <cfRule type="cellIs" dxfId="2521" priority="229" operator="equal">
      <formula>0</formula>
    </cfRule>
  </conditionalFormatting>
  <conditionalFormatting sqref="F141:F149">
    <cfRule type="cellIs" dxfId="2520" priority="228" operator="equal">
      <formula>0</formula>
    </cfRule>
  </conditionalFormatting>
  <conditionalFormatting sqref="I138 I140">
    <cfRule type="cellIs" dxfId="2519" priority="227" operator="equal">
      <formula>0</formula>
    </cfRule>
  </conditionalFormatting>
  <conditionalFormatting sqref="I139">
    <cfRule type="cellIs" dxfId="2518" priority="226" operator="equal">
      <formula>0</formula>
    </cfRule>
  </conditionalFormatting>
  <conditionalFormatting sqref="I141:I149">
    <cfRule type="cellIs" dxfId="2517" priority="225" operator="equal">
      <formula>0</formula>
    </cfRule>
  </conditionalFormatting>
  <conditionalFormatting sqref="E138:E149">
    <cfRule type="expression" dxfId="2516" priority="224">
      <formula>$B138=""</formula>
    </cfRule>
  </conditionalFormatting>
  <conditionalFormatting sqref="G138:G149">
    <cfRule type="expression" dxfId="2515" priority="223">
      <formula>$B138=""</formula>
    </cfRule>
  </conditionalFormatting>
  <conditionalFormatting sqref="H138:H149">
    <cfRule type="expression" dxfId="2514" priority="222">
      <formula>$B138=""</formula>
    </cfRule>
  </conditionalFormatting>
  <conditionalFormatting sqref="J138:J149">
    <cfRule type="expression" dxfId="2513" priority="206">
      <formula>$B138=""</formula>
    </cfRule>
  </conditionalFormatting>
  <conditionalFormatting sqref="E57:E59">
    <cfRule type="expression" dxfId="2512" priority="205">
      <formula>$B57=""</formula>
    </cfRule>
  </conditionalFormatting>
  <conditionalFormatting sqref="E55:E56">
    <cfRule type="expression" dxfId="2511" priority="203">
      <formula>$B55=""</formula>
    </cfRule>
  </conditionalFormatting>
  <conditionalFormatting sqref="G57:G59">
    <cfRule type="expression" dxfId="2510" priority="202">
      <formula>$B57=""</formula>
    </cfRule>
  </conditionalFormatting>
  <conditionalFormatting sqref="G55:G56">
    <cfRule type="expression" dxfId="2509" priority="200">
      <formula>$B55=""</formula>
    </cfRule>
  </conditionalFormatting>
  <conditionalFormatting sqref="H57:H59">
    <cfRule type="expression" dxfId="2508" priority="199">
      <formula>$B57=""</formula>
    </cfRule>
  </conditionalFormatting>
  <conditionalFormatting sqref="H55:H56">
    <cfRule type="expression" dxfId="2507" priority="197">
      <formula>$B55=""</formula>
    </cfRule>
  </conditionalFormatting>
  <conditionalFormatting sqref="J57:J59">
    <cfRule type="expression" dxfId="2506" priority="196">
      <formula>$B57=""</formula>
    </cfRule>
  </conditionalFormatting>
  <conditionalFormatting sqref="J55:J56">
    <cfRule type="expression" dxfId="2505" priority="193">
      <formula>$B55=""</formula>
    </cfRule>
  </conditionalFormatting>
  <conditionalFormatting sqref="G63">
    <cfRule type="expression" dxfId="2504" priority="191">
      <formula>$B63=""</formula>
    </cfRule>
  </conditionalFormatting>
  <conditionalFormatting sqref="H63">
    <cfRule type="expression" dxfId="2503" priority="190">
      <formula>$B63=""</formula>
    </cfRule>
  </conditionalFormatting>
  <conditionalFormatting sqref="J63">
    <cfRule type="expression" dxfId="2502" priority="165">
      <formula>$B63=""</formula>
    </cfRule>
  </conditionalFormatting>
  <conditionalFormatting sqref="N11:R14 AD11:AE14 AE6:AE10">
    <cfRule type="cellIs" dxfId="2501" priority="164" operator="equal">
      <formula>0</formula>
    </cfRule>
  </conditionalFormatting>
  <conditionalFormatting sqref="N6">
    <cfRule type="cellIs" dxfId="2500" priority="163" operator="equal">
      <formula>0</formula>
    </cfRule>
  </conditionalFormatting>
  <conditionalFormatting sqref="N6:AB14 AD6:AE14">
    <cfRule type="cellIs" dxfId="2499" priority="162" operator="equal">
      <formula>0</formula>
    </cfRule>
  </conditionalFormatting>
  <conditionalFormatting sqref="AD28 AD26 AD24 AD22">
    <cfRule type="cellIs" dxfId="2498" priority="154" operator="equal">
      <formula>0</formula>
    </cfRule>
  </conditionalFormatting>
  <conditionalFormatting sqref="AE22:AE26">
    <cfRule type="cellIs" dxfId="2497" priority="153" operator="equal">
      <formula>"""adjustment needed"""</formula>
    </cfRule>
  </conditionalFormatting>
  <conditionalFormatting sqref="AE22 AE24 AE26">
    <cfRule type="cellIs" dxfId="2496" priority="152" operator="equal">
      <formula>"adjustment needed"</formula>
    </cfRule>
  </conditionalFormatting>
  <conditionalFormatting sqref="AE28">
    <cfRule type="cellIs" dxfId="2495" priority="151" operator="equal">
      <formula>"""adjustment needed"""</formula>
    </cfRule>
  </conditionalFormatting>
  <conditionalFormatting sqref="AE28">
    <cfRule type="cellIs" dxfId="2494" priority="150" operator="equal">
      <formula>"adjustment needed"</formula>
    </cfRule>
  </conditionalFormatting>
  <conditionalFormatting sqref="AD21:AD29">
    <cfRule type="cellIs" dxfId="2493" priority="149" operator="equal">
      <formula>0</formula>
    </cfRule>
  </conditionalFormatting>
  <conditionalFormatting sqref="C63:C74">
    <cfRule type="cellIs" dxfId="2492" priority="133" operator="equal">
      <formula>0</formula>
    </cfRule>
  </conditionalFormatting>
  <conditionalFormatting sqref="B63 B65:B74">
    <cfRule type="cellIs" dxfId="2491" priority="130" operator="equal">
      <formula>"P4"</formula>
    </cfRule>
  </conditionalFormatting>
  <conditionalFormatting sqref="B63 B65:B74">
    <cfRule type="cellIs" dxfId="2490" priority="128" operator="equal">
      <formula>"P1"</formula>
    </cfRule>
  </conditionalFormatting>
  <conditionalFormatting sqref="B63 B65:B74">
    <cfRule type="cellIs" dxfId="2489" priority="127" operator="equal">
      <formula>"P2"</formula>
    </cfRule>
  </conditionalFormatting>
  <conditionalFormatting sqref="B63 B65:B74">
    <cfRule type="cellIs" dxfId="2488" priority="126" operator="equal">
      <formula>"P3"</formula>
    </cfRule>
  </conditionalFormatting>
  <conditionalFormatting sqref="B63 B65:B74">
    <cfRule type="cellIs" dxfId="2487" priority="124" operator="equal">
      <formula>"P5"</formula>
    </cfRule>
  </conditionalFormatting>
  <conditionalFormatting sqref="C78:C89">
    <cfRule type="cellIs" dxfId="2486" priority="121" operator="equal">
      <formula>0</formula>
    </cfRule>
  </conditionalFormatting>
  <conditionalFormatting sqref="B78:B89">
    <cfRule type="cellIs" dxfId="2485" priority="119" operator="equal">
      <formula>"P1"</formula>
    </cfRule>
  </conditionalFormatting>
  <conditionalFormatting sqref="B78:B89">
    <cfRule type="cellIs" dxfId="2484" priority="118" operator="equal">
      <formula>"P2"</formula>
    </cfRule>
  </conditionalFormatting>
  <conditionalFormatting sqref="B78:B89">
    <cfRule type="cellIs" dxfId="2483" priority="117" operator="equal">
      <formula>"P3"</formula>
    </cfRule>
  </conditionalFormatting>
  <conditionalFormatting sqref="B78:B89">
    <cfRule type="cellIs" dxfId="2482" priority="116" operator="equal">
      <formula>"P4"</formula>
    </cfRule>
  </conditionalFormatting>
  <conditionalFormatting sqref="B78:B89">
    <cfRule type="cellIs" dxfId="2481" priority="115" operator="equal">
      <formula>"P5"</formula>
    </cfRule>
  </conditionalFormatting>
  <conditionalFormatting sqref="E48:E51">
    <cfRule type="expression" dxfId="2480" priority="114">
      <formula>$B48=""</formula>
    </cfRule>
  </conditionalFormatting>
  <conditionalFormatting sqref="G48:G51">
    <cfRule type="expression" dxfId="2479" priority="112">
      <formula>$B48=""</formula>
    </cfRule>
  </conditionalFormatting>
  <conditionalFormatting sqref="H48:H51">
    <cfRule type="expression" dxfId="2478" priority="111">
      <formula>$B48=""</formula>
    </cfRule>
  </conditionalFormatting>
  <conditionalFormatting sqref="J48:J49">
    <cfRule type="expression" dxfId="2477" priority="108">
      <formula>$B48=""</formula>
    </cfRule>
  </conditionalFormatting>
  <conditionalFormatting sqref="J50:J51">
    <cfRule type="expression" dxfId="2476" priority="107">
      <formula>$B50=""</formula>
    </cfRule>
  </conditionalFormatting>
  <conditionalFormatting sqref="E63">
    <cfRule type="expression" dxfId="2475" priority="105">
      <formula>$B63=""</formula>
    </cfRule>
  </conditionalFormatting>
  <conditionalFormatting sqref="H35:H41">
    <cfRule type="expression" dxfId="2474" priority="96">
      <formula>$D14="yes"</formula>
    </cfRule>
  </conditionalFormatting>
  <conditionalFormatting sqref="B64">
    <cfRule type="cellIs" dxfId="2473" priority="95" operator="equal">
      <formula>"P1"</formula>
    </cfRule>
  </conditionalFormatting>
  <conditionalFormatting sqref="B64">
    <cfRule type="cellIs" dxfId="2472" priority="94" operator="equal">
      <formula>"P2"</formula>
    </cfRule>
  </conditionalFormatting>
  <conditionalFormatting sqref="B64">
    <cfRule type="cellIs" dxfId="2471" priority="93" operator="equal">
      <formula>"P3"</formula>
    </cfRule>
  </conditionalFormatting>
  <conditionalFormatting sqref="B64">
    <cfRule type="cellIs" dxfId="2470" priority="92" operator="equal">
      <formula>"P4"</formula>
    </cfRule>
  </conditionalFormatting>
  <conditionalFormatting sqref="B64">
    <cfRule type="cellIs" dxfId="2469" priority="91" operator="equal">
      <formula>"P5"</formula>
    </cfRule>
  </conditionalFormatting>
  <conditionalFormatting sqref="D48:D60">
    <cfRule type="expression" dxfId="2468" priority="90">
      <formula>$D$48=0</formula>
    </cfRule>
  </conditionalFormatting>
  <conditionalFormatting sqref="D49:D59">
    <cfRule type="cellIs" dxfId="2467" priority="89" operator="equal">
      <formula>0</formula>
    </cfRule>
  </conditionalFormatting>
  <conditionalFormatting sqref="D63:D75">
    <cfRule type="expression" dxfId="2466" priority="88">
      <formula>$D$48=0</formula>
    </cfRule>
  </conditionalFormatting>
  <conditionalFormatting sqref="D64:D74">
    <cfRule type="cellIs" dxfId="2465" priority="87" operator="equal">
      <formula>0</formula>
    </cfRule>
  </conditionalFormatting>
  <conditionalFormatting sqref="D78:D90">
    <cfRule type="expression" dxfId="2464" priority="86">
      <formula>$D$48=0</formula>
    </cfRule>
  </conditionalFormatting>
  <conditionalFormatting sqref="D79:D89">
    <cfRule type="cellIs" dxfId="2463" priority="85" operator="equal">
      <formula>0</formula>
    </cfRule>
  </conditionalFormatting>
  <conditionalFormatting sqref="D93:D105">
    <cfRule type="expression" dxfId="2462" priority="84">
      <formula>$D$48=0</formula>
    </cfRule>
  </conditionalFormatting>
  <conditionalFormatting sqref="D94:D104">
    <cfRule type="cellIs" dxfId="2461" priority="83" operator="equal">
      <formula>0</formula>
    </cfRule>
  </conditionalFormatting>
  <conditionalFormatting sqref="D108:D120">
    <cfRule type="expression" dxfId="2460" priority="82">
      <formula>$D$48=0</formula>
    </cfRule>
  </conditionalFormatting>
  <conditionalFormatting sqref="D109:D119">
    <cfRule type="cellIs" dxfId="2459" priority="81" operator="equal">
      <formula>0</formula>
    </cfRule>
  </conditionalFormatting>
  <conditionalFormatting sqref="D123:D135">
    <cfRule type="expression" dxfId="2458" priority="80">
      <formula>$D$48=0</formula>
    </cfRule>
  </conditionalFormatting>
  <conditionalFormatting sqref="D124:D134">
    <cfRule type="cellIs" dxfId="2457" priority="79" operator="equal">
      <formula>0</formula>
    </cfRule>
  </conditionalFormatting>
  <conditionalFormatting sqref="D138:D150">
    <cfRule type="expression" dxfId="2456" priority="78">
      <formula>$D$48=0</formula>
    </cfRule>
  </conditionalFormatting>
  <conditionalFormatting sqref="D139:D149">
    <cfRule type="cellIs" dxfId="2455" priority="77" operator="equal">
      <formula>0</formula>
    </cfRule>
  </conditionalFormatting>
  <conditionalFormatting sqref="M48:M59">
    <cfRule type="expression" dxfId="2454" priority="76">
      <formula>$D$48=0</formula>
    </cfRule>
  </conditionalFormatting>
  <conditionalFormatting sqref="M49:M59">
    <cfRule type="cellIs" dxfId="2453" priority="75" operator="equal">
      <formula>0</formula>
    </cfRule>
  </conditionalFormatting>
  <conditionalFormatting sqref="N62:S62 N77:S77 N92:S92 N107:S107 N122:S122 N137:S137 N60:AC61 N75:AC76 N90:AC91 N105:AC106 N120:AC121 N135:AC136 N150:AC151">
    <cfRule type="cellIs" dxfId="2452" priority="44" operator="equal">
      <formula>0</formula>
    </cfRule>
  </conditionalFormatting>
  <conditionalFormatting sqref="AC63:AC74 AC78:AC89 AC93:AC104 AC108:AC119 AC123:AC134 AC138:AC149">
    <cfRule type="cellIs" dxfId="2451" priority="43" operator="equal">
      <formula>0</formula>
    </cfRule>
  </conditionalFormatting>
  <conditionalFormatting sqref="U62:AC62 U77:AC77 U92:AC92 U107:AC107 U122:AC122 U137:AC137 AC63:AC74 AC78:AC89 AC93:AC104 AC108:AC119 AC123:AC134 AC138:AC149">
    <cfRule type="cellIs" dxfId="2450" priority="42" operator="equal">
      <formula>0</formula>
    </cfRule>
  </conditionalFormatting>
  <conditionalFormatting sqref="M60">
    <cfRule type="expression" dxfId="2449" priority="41">
      <formula>$D$48=0</formula>
    </cfRule>
  </conditionalFormatting>
  <conditionalFormatting sqref="M63:M75">
    <cfRule type="expression" dxfId="2448" priority="40">
      <formula>$D$48=0</formula>
    </cfRule>
  </conditionalFormatting>
  <conditionalFormatting sqref="M64:M74">
    <cfRule type="cellIs" dxfId="2447" priority="39" operator="equal">
      <formula>0</formula>
    </cfRule>
  </conditionalFormatting>
  <conditionalFormatting sqref="M78:M90">
    <cfRule type="expression" dxfId="2446" priority="38">
      <formula>$D$48=0</formula>
    </cfRule>
  </conditionalFormatting>
  <conditionalFormatting sqref="M79:M89">
    <cfRule type="cellIs" dxfId="2445" priority="37" operator="equal">
      <formula>0</formula>
    </cfRule>
  </conditionalFormatting>
  <conditionalFormatting sqref="M93:M105">
    <cfRule type="expression" dxfId="2444" priority="36">
      <formula>$D$48=0</formula>
    </cfRule>
  </conditionalFormatting>
  <conditionalFormatting sqref="M94:M104">
    <cfRule type="cellIs" dxfId="2443" priority="35" operator="equal">
      <formula>0</formula>
    </cfRule>
  </conditionalFormatting>
  <conditionalFormatting sqref="M108:M120">
    <cfRule type="expression" dxfId="2442" priority="34">
      <formula>$D$48=0</formula>
    </cfRule>
  </conditionalFormatting>
  <conditionalFormatting sqref="M109:M119">
    <cfRule type="cellIs" dxfId="2441" priority="33" operator="equal">
      <formula>0</formula>
    </cfRule>
  </conditionalFormatting>
  <conditionalFormatting sqref="M123:M135">
    <cfRule type="expression" dxfId="2440" priority="32">
      <formula>$D$48=0</formula>
    </cfRule>
  </conditionalFormatting>
  <conditionalFormatting sqref="M124:M134">
    <cfRule type="cellIs" dxfId="2439" priority="31" operator="equal">
      <formula>0</formula>
    </cfRule>
  </conditionalFormatting>
  <conditionalFormatting sqref="M138:M150">
    <cfRule type="expression" dxfId="2438" priority="30">
      <formula>$D$48=0</formula>
    </cfRule>
  </conditionalFormatting>
  <conditionalFormatting sqref="M139:M149">
    <cfRule type="cellIs" dxfId="2437" priority="29" operator="equal">
      <formula>0</formula>
    </cfRule>
  </conditionalFormatting>
  <conditionalFormatting sqref="F35:F41">
    <cfRule type="cellIs" dxfId="2436" priority="28" operator="notEqual">
      <formula>0</formula>
    </cfRule>
  </conditionalFormatting>
  <conditionalFormatting sqref="D35:F35 C36:E38 C39:F41">
    <cfRule type="cellIs" dxfId="2435" priority="27" operator="equal">
      <formula>0</formula>
    </cfRule>
  </conditionalFormatting>
  <conditionalFormatting sqref="F36:F38">
    <cfRule type="cellIs" dxfId="2434" priority="26" operator="equal">
      <formula>0</formula>
    </cfRule>
  </conditionalFormatting>
  <conditionalFormatting sqref="G35:G41">
    <cfRule type="cellIs" dxfId="2433" priority="25" operator="equal">
      <formula>0</formula>
    </cfRule>
  </conditionalFormatting>
  <conditionalFormatting sqref="C35">
    <cfRule type="cellIs" dxfId="2432" priority="24" operator="equal">
      <formula>0</formula>
    </cfRule>
  </conditionalFormatting>
  <conditionalFormatting sqref="K21 H21 H29 K23 K25 K27">
    <cfRule type="cellIs" dxfId="2431" priority="23" operator="notEqual">
      <formula>0</formula>
    </cfRule>
  </conditionalFormatting>
  <conditionalFormatting sqref="K29">
    <cfRule type="cellIs" dxfId="2430" priority="22" operator="notEqual">
      <formula>0</formula>
    </cfRule>
  </conditionalFormatting>
  <conditionalFormatting sqref="H23">
    <cfRule type="cellIs" dxfId="2429" priority="21" operator="notEqual">
      <formula>0</formula>
    </cfRule>
  </conditionalFormatting>
  <conditionalFormatting sqref="H25">
    <cfRule type="cellIs" dxfId="2428" priority="20" operator="notEqual">
      <formula>0</formula>
    </cfRule>
  </conditionalFormatting>
  <conditionalFormatting sqref="H27">
    <cfRule type="cellIs" dxfId="2427" priority="19" operator="notEqual">
      <formula>0</formula>
    </cfRule>
  </conditionalFormatting>
  <conditionalFormatting sqref="N21:AC21 N22:AB29">
    <cfRule type="cellIs" dxfId="2426" priority="18" operator="equal">
      <formula>0</formula>
    </cfRule>
  </conditionalFormatting>
  <conditionalFormatting sqref="AC22:AC29">
    <cfRule type="cellIs" dxfId="2425" priority="17" operator="equal">
      <formula>0</formula>
    </cfRule>
  </conditionalFormatting>
  <conditionalFormatting sqref="AC6:AC14">
    <cfRule type="cellIs" dxfId="2424" priority="16" operator="equal">
      <formula>0</formula>
    </cfRule>
  </conditionalFormatting>
  <conditionalFormatting sqref="E53:E54">
    <cfRule type="expression" dxfId="2423" priority="15">
      <formula>$B53=""</formula>
    </cfRule>
  </conditionalFormatting>
  <conditionalFormatting sqref="E52">
    <cfRule type="expression" dxfId="2422" priority="14">
      <formula>$B52=""</formula>
    </cfRule>
  </conditionalFormatting>
  <conditionalFormatting sqref="G53:G54">
    <cfRule type="expression" dxfId="2421" priority="13">
      <formula>$B53=""</formula>
    </cfRule>
  </conditionalFormatting>
  <conditionalFormatting sqref="H53:H54">
    <cfRule type="expression" dxfId="2420" priority="12">
      <formula>$B53=""</formula>
    </cfRule>
  </conditionalFormatting>
  <conditionalFormatting sqref="G52">
    <cfRule type="expression" dxfId="2419" priority="11">
      <formula>$B52=""</formula>
    </cfRule>
  </conditionalFormatting>
  <conditionalFormatting sqref="H52">
    <cfRule type="expression" dxfId="2418" priority="10">
      <formula>$B52=""</formula>
    </cfRule>
  </conditionalFormatting>
  <conditionalFormatting sqref="J53:J54">
    <cfRule type="expression" dxfId="2417" priority="9">
      <formula>$B53=""</formula>
    </cfRule>
  </conditionalFormatting>
  <conditionalFormatting sqref="J52">
    <cfRule type="expression" dxfId="2416" priority="8">
      <formula>$B52=""</formula>
    </cfRule>
  </conditionalFormatting>
  <conditionalFormatting sqref="E64:E65">
    <cfRule type="expression" dxfId="2415" priority="7">
      <formula>$B64=""</formula>
    </cfRule>
  </conditionalFormatting>
  <conditionalFormatting sqref="G65">
    <cfRule type="expression" dxfId="2414" priority="6">
      <formula>$B65=""</formula>
    </cfRule>
  </conditionalFormatting>
  <conditionalFormatting sqref="H65">
    <cfRule type="expression" dxfId="2413" priority="5">
      <formula>$B65=""</formula>
    </cfRule>
  </conditionalFormatting>
  <conditionalFormatting sqref="G64">
    <cfRule type="expression" dxfId="2412" priority="4">
      <formula>$B64=""</formula>
    </cfRule>
  </conditionalFormatting>
  <conditionalFormatting sqref="H64">
    <cfRule type="expression" dxfId="2411" priority="3">
      <formula>$B64=""</formula>
    </cfRule>
  </conditionalFormatting>
  <conditionalFormatting sqref="J65">
    <cfRule type="expression" dxfId="2410" priority="2">
      <formula>$B65=""</formula>
    </cfRule>
  </conditionalFormatting>
  <conditionalFormatting sqref="J64">
    <cfRule type="expression" dxfId="2409" priority="1">
      <formula>$B64=""</formula>
    </cfRule>
  </conditionalFormatting>
  <dataValidations count="1">
    <dataValidation type="list" allowBlank="1" showInputMessage="1" showErrorMessage="1" sqref="D14" xr:uid="{005900EE-0094-4976-BB71-00960002000A}">
      <formula1>$AK$5:$AK$6</formula1>
    </dataValidation>
  </dataValidations>
  <pageMargins left="0.7" right="0.7" top="0.78740157500000008" bottom="0.78740157500000008" header="0.3" footer="0.3"/>
  <pageSetup paperSize="9" scale="30" orientation="portrait"/>
  <drawing r:id="rId1"/>
  <extLst>
    <ext xmlns:x14="http://schemas.microsoft.com/office/spreadsheetml/2009/9/main" uri="{78C0D931-6437-407d-A8EE-F0AAD7539E65}">
      <x14:conditionalFormattings>
        <x14:conditionalFormatting xmlns:xm="http://schemas.microsoft.com/office/excel/2006/main">
          <x14:cfRule type="expression" priority="356" id="{007E004A-0044-415F-A2D4-001D001200D3}">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355" id="{009A00D6-0008-433C-BCF2-00DE001D00C5}">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354" id="{005C0060-0099-4807-ABB6-00BB001800EC}">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353" id="{00B90018-001C-47E6-AAE8-0056007600E5}">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352" id="{003F000B-0095-4279-8FB4-004B0035002E}">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351" id="{00DF0089-0025-48F2-B1CF-004E00EA00B2}">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350" id="{00C300A0-00DE-44DE-B082-007E0044003D}">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349" id="{004100F4-005F-4613-95DB-004700F70054}">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348" id="{0088004D-00D9-45D5-B3FA-00CE00400094}">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347" id="{00FD0095-00FF-42C0-9655-0076009B00C3}">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346" id="{004600E5-00E2-4FF1-A55A-004100130044}">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345" id="{0021002D-0075-4E8C-90DC-0081002D00D9}">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344" id="{00980013-007C-43D4-B284-002F00FB00B5}">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343" id="{00CD00D5-00E3-4D89-8356-004E00890017}">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336" id="{00D2002D-00D4-49F9-AAFA-00EF001700F6}">
            <xm:f>AND($D48&gt;='Basisdaten zum Projekt'!$D$20,$D48&lt;='Basisdaten zum Projekt'!$E$20,'Basisdaten zum Projekt'!$F$20="x")</xm:f>
            <x14:dxf>
              <fill>
                <patternFill patternType="solid">
                  <fgColor indexed="26"/>
                  <bgColor indexed="26"/>
                </patternFill>
              </fill>
            </x14:dxf>
          </x14:cfRule>
          <xm:sqref>N48:N59 N78:N89 N93:N104 N108:N119 N123:N134 N138:N149</xm:sqref>
        </x14:conditionalFormatting>
        <x14:conditionalFormatting xmlns:xm="http://schemas.microsoft.com/office/excel/2006/main">
          <x14:cfRule type="cellIs" priority="320" operator="greaterThan" id="{00CD0084-000A-443E-84B7-003B00FC00E4}">
            <xm:f>'Basisdaten zum Projekt'!$C$7</xm:f>
            <x14:dxf>
              <font>
                <color rgb="FFF2F2F2"/>
              </font>
            </x14:dxf>
          </x14:cfRule>
          <xm:sqref>C48:C62 C75:C77 C90:C149</xm:sqref>
        </x14:conditionalFormatting>
        <x14:conditionalFormatting xmlns:xm="http://schemas.microsoft.com/office/excel/2006/main">
          <x14:cfRule type="cellIs" priority="129" operator="greaterThan" id="{00DA007D-0076-41BE-B8A8-0038003A0070}">
            <xm:f>'Basisdaten zum Projekt'!$C$7</xm:f>
            <x14:dxf>
              <font>
                <color rgb="FFF2F2F2"/>
              </font>
            </x14:dxf>
          </x14:cfRule>
          <xm:sqref>C63:C74</xm:sqref>
        </x14:conditionalFormatting>
        <x14:conditionalFormatting xmlns:xm="http://schemas.microsoft.com/office/excel/2006/main">
          <x14:cfRule type="cellIs" priority="120" operator="greaterThan" id="{008E00E3-001B-4716-A675-009600290039}">
            <xm:f>'Basisdaten zum Projekt'!$C$7</xm:f>
            <x14:dxf>
              <font>
                <color rgb="FFF2F2F2"/>
              </font>
            </x14:dxf>
          </x14:cfRule>
          <xm:sqref>C78:C89</xm:sqref>
        </x14:conditionalFormatting>
        <x14:conditionalFormatting xmlns:xm="http://schemas.microsoft.com/office/excel/2006/main">
          <x14:cfRule type="expression" priority="59" id="{00D9001B-0060-4E99-AD52-00F000C90035}">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58" id="{00A500F0-00C5-4FE9-BB10-00F300D9002C}">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57" id="{00D800E5-003E-446A-92A0-00A100B40008}">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56" id="{003B00C1-003E-4705-B70D-003B006E003C}">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55" id="{003E007A-0069-4012-8339-004E00B20008}">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54" id="{003A00D1-00C5-4D32-AB30-00D5006D0042}">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53" id="{00EC00BC-00BD-42B0-8421-00D800720079}">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52" id="{003E006C-0063-4F36-A444-00A200F8002B}">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51" id="{00660066-0059-4B24-A8A4-00DF00BA0015}">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50" id="{00790033-0064-4D00-A711-0092003B00C6}">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49" id="{00F40073-001A-42C9-944D-005D000B00D6}">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48" id="{008E0087-0091-4679-A9E2-002500150012}">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47" id="{008600D6-001C-4DC0-A952-00B60066004C}">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46" id="{00A300D0-00B3-49CD-8C9B-007F00690057}">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45" id="{005A007C-009E-4B48-AFF0-002A002E00BE}">
            <xm:f>AND($D63&gt;='Basisdaten zum Projekt'!$D$20,$D63&lt;='Basisdaten zum Projekt'!$E$20,'Basisdaten zum Projekt'!$F$20="x")</xm:f>
            <x14:dxf>
              <fill>
                <patternFill patternType="solid">
                  <fgColor indexed="26"/>
                  <bgColor indexed="26"/>
                </patternFill>
              </fill>
            </x14:dxf>
          </x14:cfRule>
          <xm:sqref>N63:N74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500-000000000000}">
          <x14:formula1>
            <xm:f>'Übersicht Berichte'!$A$3:$A$8</xm:f>
          </x14:formula1>
          <xm:sqref>H5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L180"/>
  <sheetViews>
    <sheetView showGridLines="0" zoomScale="85" workbookViewId="0">
      <selection activeCell="C132" sqref="C132"/>
    </sheetView>
  </sheetViews>
  <sheetFormatPr baseColWidth="10" defaultColWidth="11.5546875" defaultRowHeight="15" outlineLevelRow="1" outlineLevelCol="1"/>
  <cols>
    <col min="1" max="2" width="11.109375" style="4" customWidth="1"/>
    <col min="3" max="11" width="14.6640625" style="4" customWidth="1"/>
    <col min="12" max="12" width="4.77734375" style="4" customWidth="1"/>
    <col min="13" max="13" width="9.5546875" style="4" customWidth="1"/>
    <col min="14" max="14" width="10" style="4" customWidth="1"/>
    <col min="15" max="15" width="10.5546875" style="4" customWidth="1"/>
    <col min="16" max="18" width="10.33203125" style="4" customWidth="1"/>
    <col min="19" max="28" width="10.33203125" style="4" hidden="1" customWidth="1" outlineLevel="1"/>
    <col min="29" max="29" width="10.21875" style="4" bestFit="1" customWidth="1" collapsed="1"/>
    <col min="30" max="30" width="19.5546875" style="4" bestFit="1" customWidth="1"/>
    <col min="31" max="31" width="14.77734375" style="4" customWidth="1"/>
    <col min="32" max="36" width="11.5546875" style="4"/>
    <col min="37" max="37" width="0" style="4" hidden="1" customWidth="1"/>
    <col min="38" max="16384" width="11.5546875" style="4"/>
  </cols>
  <sheetData>
    <row r="3" spans="3:38" ht="60.75" customHeight="1">
      <c r="C3" s="357" t="s">
        <v>320</v>
      </c>
      <c r="D3" s="357"/>
      <c r="E3" s="357"/>
      <c r="F3" s="357"/>
      <c r="G3" s="357"/>
      <c r="H3" s="357"/>
      <c r="M3" s="348" t="s">
        <v>321</v>
      </c>
      <c r="N3" s="348"/>
      <c r="O3" s="348"/>
      <c r="P3" s="348"/>
      <c r="Q3" s="348"/>
      <c r="R3" s="348"/>
      <c r="S3" s="348"/>
      <c r="T3" s="348"/>
      <c r="U3" s="348"/>
      <c r="V3" s="348"/>
      <c r="W3" s="348"/>
      <c r="X3" s="348"/>
      <c r="Y3" s="348"/>
      <c r="Z3" s="348"/>
      <c r="AA3" s="348"/>
      <c r="AB3" s="348"/>
      <c r="AC3" s="348"/>
      <c r="AD3" s="348"/>
      <c r="AE3" s="348"/>
      <c r="AF3" s="118"/>
      <c r="AG3" s="118"/>
      <c r="AH3" s="118"/>
      <c r="AI3" s="118"/>
      <c r="AJ3" s="118"/>
      <c r="AK3" s="118"/>
      <c r="AL3" s="118"/>
    </row>
    <row r="4" spans="3:38">
      <c r="K4" s="119"/>
      <c r="N4" s="120"/>
    </row>
    <row r="5" spans="3:38" ht="37.5" customHeight="1">
      <c r="C5" s="121" t="s">
        <v>322</v>
      </c>
      <c r="D5" s="122" t="s">
        <v>323</v>
      </c>
      <c r="E5" s="123"/>
      <c r="F5" s="124"/>
      <c r="G5" s="125" t="s">
        <v>324</v>
      </c>
      <c r="H5" s="126" t="s">
        <v>315</v>
      </c>
      <c r="N5" s="127" t="s">
        <v>325</v>
      </c>
      <c r="O5" s="127" t="s">
        <v>326</v>
      </c>
      <c r="P5" s="127" t="s">
        <v>327</v>
      </c>
      <c r="Q5" s="127" t="s">
        <v>328</v>
      </c>
      <c r="R5" s="127" t="s">
        <v>329</v>
      </c>
      <c r="S5" s="127" t="s">
        <v>330</v>
      </c>
      <c r="T5" s="127" t="s">
        <v>331</v>
      </c>
      <c r="U5" s="127" t="s">
        <v>332</v>
      </c>
      <c r="V5" s="127" t="s">
        <v>333</v>
      </c>
      <c r="W5" s="127" t="s">
        <v>334</v>
      </c>
      <c r="X5" s="127" t="s">
        <v>335</v>
      </c>
      <c r="Y5" s="127" t="s">
        <v>336</v>
      </c>
      <c r="Z5" s="127" t="s">
        <v>337</v>
      </c>
      <c r="AA5" s="127" t="s">
        <v>338</v>
      </c>
      <c r="AB5" s="127" t="s">
        <v>339</v>
      </c>
      <c r="AC5" s="128" t="s">
        <v>340</v>
      </c>
      <c r="AD5" s="129" t="s">
        <v>341</v>
      </c>
      <c r="AE5" s="130" t="s">
        <v>342</v>
      </c>
      <c r="AK5" s="4" t="s">
        <v>343</v>
      </c>
    </row>
    <row r="6" spans="3:38" ht="18.75" outlineLevel="1">
      <c r="C6" s="131" t="s">
        <v>344</v>
      </c>
      <c r="D6" s="358"/>
      <c r="E6" s="359"/>
      <c r="G6" s="125" t="s">
        <v>345</v>
      </c>
      <c r="H6" s="132">
        <v>7.74</v>
      </c>
      <c r="M6" s="254" t="s">
        <v>86</v>
      </c>
      <c r="N6" s="133">
        <v>66.124592574926467</v>
      </c>
      <c r="O6" s="134">
        <v>0</v>
      </c>
      <c r="P6" s="134">
        <v>0</v>
      </c>
      <c r="Q6" s="134">
        <v>23.458740758406865</v>
      </c>
      <c r="R6" s="134">
        <v>0</v>
      </c>
      <c r="S6" s="134">
        <v>0</v>
      </c>
      <c r="T6" s="134">
        <v>0</v>
      </c>
      <c r="U6" s="134">
        <v>0</v>
      </c>
      <c r="V6" s="134">
        <v>0</v>
      </c>
      <c r="W6" s="134">
        <v>0</v>
      </c>
      <c r="X6" s="134">
        <v>0</v>
      </c>
      <c r="Y6" s="134">
        <v>0</v>
      </c>
      <c r="Z6" s="134">
        <v>0</v>
      </c>
      <c r="AA6" s="134">
        <v>0</v>
      </c>
      <c r="AB6" s="134">
        <v>0</v>
      </c>
      <c r="AC6" s="255">
        <f t="shared" ref="AC6:AC14" si="0">SUM(N6:AB6)</f>
        <v>89.583333333333329</v>
      </c>
      <c r="AD6" s="256">
        <v>30834.42</v>
      </c>
      <c r="AE6" s="137">
        <v>45076</v>
      </c>
      <c r="AK6" s="4" t="s">
        <v>346</v>
      </c>
    </row>
    <row r="7" spans="3:38" ht="18.75" outlineLevel="1">
      <c r="C7" s="138"/>
      <c r="H7" s="139"/>
      <c r="M7" s="257" t="s">
        <v>156</v>
      </c>
      <c r="N7" s="134"/>
      <c r="O7" s="134"/>
      <c r="P7" s="134"/>
      <c r="Q7" s="134"/>
      <c r="R7" s="134"/>
      <c r="S7" s="134"/>
      <c r="T7" s="134"/>
      <c r="U7" s="134"/>
      <c r="V7" s="134"/>
      <c r="W7" s="134"/>
      <c r="X7" s="134"/>
      <c r="Y7" s="134"/>
      <c r="Z7" s="134"/>
      <c r="AA7" s="134"/>
      <c r="AB7" s="134"/>
      <c r="AC7" s="255">
        <f t="shared" si="0"/>
        <v>0</v>
      </c>
      <c r="AD7" s="256"/>
      <c r="AE7" s="137"/>
    </row>
    <row r="8" spans="3:38" ht="18.75" customHeight="1" outlineLevel="1">
      <c r="C8" s="366" t="s">
        <v>347</v>
      </c>
      <c r="D8" s="140" t="s">
        <v>94</v>
      </c>
      <c r="E8" s="140" t="s">
        <v>95</v>
      </c>
      <c r="F8" s="140" t="s">
        <v>348</v>
      </c>
      <c r="G8" s="140" t="s">
        <v>349</v>
      </c>
      <c r="H8" s="140" t="s">
        <v>350</v>
      </c>
      <c r="M8" s="258" t="s">
        <v>87</v>
      </c>
      <c r="N8" s="134"/>
      <c r="O8" s="134"/>
      <c r="P8" s="134"/>
      <c r="Q8" s="134"/>
      <c r="R8" s="134"/>
      <c r="S8" s="134"/>
      <c r="T8" s="134"/>
      <c r="U8" s="134"/>
      <c r="V8" s="134"/>
      <c r="W8" s="134"/>
      <c r="X8" s="134"/>
      <c r="Y8" s="134"/>
      <c r="Z8" s="134"/>
      <c r="AA8" s="134"/>
      <c r="AB8" s="134"/>
      <c r="AC8" s="255">
        <f t="shared" si="0"/>
        <v>0</v>
      </c>
      <c r="AD8" s="256"/>
      <c r="AE8" s="137"/>
    </row>
    <row r="9" spans="3:38" ht="18.75" outlineLevel="1">
      <c r="C9" s="367"/>
      <c r="D9" s="141">
        <v>44682</v>
      </c>
      <c r="E9" s="141">
        <v>44773</v>
      </c>
      <c r="F9" s="142">
        <v>1</v>
      </c>
      <c r="G9" s="143">
        <v>38.700000000000003</v>
      </c>
      <c r="H9" s="143"/>
      <c r="M9" s="259" t="s">
        <v>192</v>
      </c>
      <c r="N9" s="134"/>
      <c r="O9" s="134"/>
      <c r="P9" s="134"/>
      <c r="Q9" s="134"/>
      <c r="R9" s="134"/>
      <c r="S9" s="134"/>
      <c r="T9" s="134"/>
      <c r="U9" s="134"/>
      <c r="V9" s="134"/>
      <c r="W9" s="134"/>
      <c r="X9" s="134"/>
      <c r="Y9" s="134"/>
      <c r="Z9" s="134"/>
      <c r="AA9" s="134"/>
      <c r="AB9" s="134"/>
      <c r="AC9" s="255">
        <f t="shared" si="0"/>
        <v>0</v>
      </c>
      <c r="AD9" s="256"/>
      <c r="AE9" s="137"/>
    </row>
    <row r="10" spans="3:38" ht="18.75" outlineLevel="1">
      <c r="C10" s="367"/>
      <c r="D10" s="141">
        <v>44958</v>
      </c>
      <c r="E10" s="141">
        <v>45046</v>
      </c>
      <c r="F10" s="142">
        <v>1</v>
      </c>
      <c r="G10" s="143">
        <v>38.700000000000003</v>
      </c>
      <c r="H10" s="143"/>
      <c r="M10" s="260" t="s">
        <v>88</v>
      </c>
      <c r="N10" s="134"/>
      <c r="O10" s="134"/>
      <c r="P10" s="134"/>
      <c r="Q10" s="134"/>
      <c r="R10" s="134"/>
      <c r="S10" s="134"/>
      <c r="T10" s="134"/>
      <c r="U10" s="134"/>
      <c r="V10" s="134"/>
      <c r="W10" s="134"/>
      <c r="X10" s="134"/>
      <c r="Y10" s="134"/>
      <c r="Z10" s="134"/>
      <c r="AA10" s="134"/>
      <c r="AB10" s="134"/>
      <c r="AC10" s="255">
        <f t="shared" si="0"/>
        <v>0</v>
      </c>
      <c r="AD10" s="256"/>
      <c r="AE10" s="137"/>
    </row>
    <row r="11" spans="3:38" ht="18.75" outlineLevel="1">
      <c r="C11" s="367"/>
      <c r="D11" s="141"/>
      <c r="E11" s="141"/>
      <c r="F11" s="144"/>
      <c r="G11" s="143"/>
      <c r="H11" s="143"/>
      <c r="M11" s="261" t="s">
        <v>228</v>
      </c>
      <c r="N11" s="134"/>
      <c r="O11" s="134"/>
      <c r="P11" s="134"/>
      <c r="Q11" s="134"/>
      <c r="R11" s="134"/>
      <c r="S11" s="134"/>
      <c r="T11" s="134"/>
      <c r="U11" s="134"/>
      <c r="V11" s="134"/>
      <c r="W11" s="134"/>
      <c r="X11" s="134"/>
      <c r="Y11" s="134"/>
      <c r="Z11" s="134"/>
      <c r="AA11" s="134"/>
      <c r="AB11" s="134"/>
      <c r="AC11" s="255">
        <f t="shared" si="0"/>
        <v>0</v>
      </c>
      <c r="AD11" s="256"/>
      <c r="AE11" s="137"/>
    </row>
    <row r="12" spans="3:38" ht="18.75" outlineLevel="1">
      <c r="C12" s="367"/>
      <c r="D12" s="143"/>
      <c r="E12" s="143"/>
      <c r="F12" s="144"/>
      <c r="G12" s="143"/>
      <c r="H12" s="143"/>
      <c r="M12" s="262" t="s">
        <v>89</v>
      </c>
      <c r="N12" s="134"/>
      <c r="O12" s="134"/>
      <c r="P12" s="134"/>
      <c r="Q12" s="134"/>
      <c r="R12" s="134"/>
      <c r="S12" s="134"/>
      <c r="T12" s="134"/>
      <c r="U12" s="134"/>
      <c r="V12" s="134"/>
      <c r="W12" s="134"/>
      <c r="X12" s="134"/>
      <c r="Y12" s="134"/>
      <c r="Z12" s="134"/>
      <c r="AA12" s="134"/>
      <c r="AB12" s="134"/>
      <c r="AC12" s="255">
        <f t="shared" si="0"/>
        <v>0</v>
      </c>
      <c r="AD12" s="256"/>
      <c r="AE12" s="137"/>
    </row>
    <row r="13" spans="3:38" ht="18.75" outlineLevel="1">
      <c r="C13" s="368"/>
      <c r="D13" s="143"/>
      <c r="E13" s="143"/>
      <c r="F13" s="144"/>
      <c r="G13" s="143"/>
      <c r="H13" s="143"/>
      <c r="M13" s="262" t="s">
        <v>264</v>
      </c>
      <c r="N13" s="134"/>
      <c r="O13" s="134"/>
      <c r="P13" s="134"/>
      <c r="Q13" s="134"/>
      <c r="R13" s="134"/>
      <c r="S13" s="134"/>
      <c r="T13" s="134"/>
      <c r="U13" s="134"/>
      <c r="V13" s="134"/>
      <c r="W13" s="134"/>
      <c r="X13" s="134"/>
      <c r="Y13" s="134"/>
      <c r="Z13" s="134"/>
      <c r="AA13" s="134"/>
      <c r="AB13" s="134"/>
      <c r="AC13" s="255">
        <f t="shared" si="0"/>
        <v>0</v>
      </c>
      <c r="AD13" s="256"/>
      <c r="AE13" s="137"/>
    </row>
    <row r="14" spans="3:38" ht="18.75" customHeight="1" outlineLevel="1">
      <c r="C14" s="369" t="s">
        <v>351</v>
      </c>
      <c r="D14" s="364"/>
      <c r="E14" s="145"/>
      <c r="F14" s="146"/>
      <c r="G14" s="147"/>
      <c r="H14" s="147"/>
      <c r="M14" s="263" t="s">
        <v>90</v>
      </c>
      <c r="N14" s="134"/>
      <c r="O14" s="134"/>
      <c r="P14" s="134"/>
      <c r="Q14" s="134"/>
      <c r="R14" s="134"/>
      <c r="S14" s="134"/>
      <c r="T14" s="134"/>
      <c r="U14" s="134"/>
      <c r="V14" s="134"/>
      <c r="W14" s="134"/>
      <c r="X14" s="134"/>
      <c r="Y14" s="134"/>
      <c r="Z14" s="134"/>
      <c r="AA14" s="134"/>
      <c r="AB14" s="134"/>
      <c r="AC14" s="255">
        <f t="shared" si="0"/>
        <v>0</v>
      </c>
      <c r="AD14" s="264"/>
      <c r="AE14" s="137"/>
    </row>
    <row r="15" spans="3:38" outlineLevel="1">
      <c r="C15" s="369"/>
      <c r="D15" s="364"/>
      <c r="E15" s="149"/>
      <c r="F15" s="33"/>
      <c r="G15" s="33"/>
      <c r="H15" s="150"/>
      <c r="I15" s="33"/>
      <c r="J15" s="33"/>
      <c r="K15" s="33"/>
      <c r="M15" s="189"/>
      <c r="N15" s="152"/>
      <c r="O15" s="152"/>
      <c r="P15" s="152"/>
      <c r="Q15" s="152"/>
      <c r="R15" s="152"/>
      <c r="S15" s="152"/>
      <c r="T15" s="152"/>
      <c r="U15" s="152"/>
      <c r="V15" s="152"/>
      <c r="W15" s="152"/>
      <c r="X15" s="152"/>
      <c r="Y15" s="152"/>
      <c r="Z15" s="152"/>
      <c r="AA15" s="152"/>
      <c r="AB15" s="152"/>
      <c r="AC15" s="154"/>
      <c r="AD15" s="205"/>
      <c r="AE15" s="205"/>
    </row>
    <row r="16" spans="3:38" outlineLevel="1">
      <c r="E16" s="149"/>
      <c r="F16" s="33"/>
      <c r="G16" s="33"/>
      <c r="H16" s="150"/>
      <c r="I16" s="33"/>
      <c r="J16" s="33"/>
      <c r="K16" s="33"/>
      <c r="M16" s="189"/>
      <c r="N16" s="152"/>
      <c r="O16" s="152"/>
      <c r="P16" s="152"/>
      <c r="Q16" s="152"/>
      <c r="R16" s="152"/>
      <c r="S16" s="152"/>
      <c r="T16" s="152"/>
      <c r="U16" s="152"/>
      <c r="V16" s="152"/>
      <c r="W16" s="152"/>
      <c r="X16" s="152"/>
      <c r="Y16" s="152"/>
      <c r="Z16" s="152"/>
      <c r="AA16" s="152"/>
      <c r="AB16" s="152"/>
      <c r="AC16" s="154"/>
      <c r="AD16" s="205"/>
      <c r="AE16" s="205"/>
    </row>
    <row r="17" spans="1:31" ht="30" customHeight="1" outlineLevel="1">
      <c r="B17" s="157"/>
      <c r="C17" s="305" t="s">
        <v>62</v>
      </c>
      <c r="D17" s="305"/>
      <c r="E17" s="305"/>
      <c r="F17" s="305"/>
      <c r="G17" s="305"/>
      <c r="H17" s="305"/>
      <c r="I17" s="305"/>
      <c r="J17" s="305"/>
      <c r="K17" s="305"/>
      <c r="M17" s="365" t="s">
        <v>352</v>
      </c>
      <c r="N17" s="365"/>
      <c r="O17" s="365"/>
      <c r="P17" s="365"/>
      <c r="Q17" s="365"/>
      <c r="R17" s="365"/>
      <c r="S17" s="365"/>
      <c r="T17" s="365"/>
      <c r="U17" s="365"/>
      <c r="V17" s="365"/>
      <c r="W17" s="365"/>
      <c r="X17" s="365"/>
      <c r="Y17" s="365"/>
      <c r="Z17" s="365"/>
      <c r="AA17" s="365"/>
      <c r="AB17" s="365"/>
      <c r="AC17" s="365"/>
      <c r="AD17" s="365"/>
      <c r="AE17" s="365"/>
    </row>
    <row r="18" spans="1:31" ht="30" customHeight="1">
      <c r="E18" s="158"/>
      <c r="K18" s="119"/>
      <c r="M18" s="365"/>
      <c r="N18" s="365"/>
      <c r="O18" s="365"/>
      <c r="P18" s="365"/>
      <c r="Q18" s="365"/>
      <c r="R18" s="365"/>
      <c r="S18" s="365"/>
      <c r="T18" s="365"/>
      <c r="U18" s="365"/>
      <c r="V18" s="365"/>
      <c r="W18" s="365"/>
      <c r="X18" s="365"/>
      <c r="Y18" s="365"/>
      <c r="Z18" s="365"/>
      <c r="AA18" s="365"/>
      <c r="AB18" s="365"/>
      <c r="AC18" s="365"/>
      <c r="AD18" s="365"/>
      <c r="AE18" s="365"/>
    </row>
    <row r="19" spans="1:31">
      <c r="C19" s="349" t="s">
        <v>353</v>
      </c>
      <c r="D19" s="350"/>
      <c r="E19" s="351"/>
      <c r="G19" s="352" t="s">
        <v>354</v>
      </c>
      <c r="H19" s="353"/>
      <c r="I19" s="354"/>
      <c r="K19" s="119"/>
      <c r="M19" s="227"/>
      <c r="N19" s="265"/>
      <c r="O19" s="227"/>
      <c r="P19" s="227"/>
      <c r="Q19" s="227"/>
      <c r="R19" s="227"/>
      <c r="S19" s="227"/>
      <c r="T19" s="227"/>
      <c r="U19" s="227"/>
      <c r="V19" s="227"/>
      <c r="W19" s="227"/>
      <c r="X19" s="227"/>
      <c r="Y19" s="227"/>
      <c r="Z19" s="227"/>
      <c r="AA19" s="227"/>
      <c r="AB19" s="227"/>
      <c r="AC19" s="227"/>
      <c r="AD19" s="227"/>
      <c r="AE19" s="227"/>
    </row>
    <row r="20" spans="1:31" ht="60" customHeight="1">
      <c r="A20" s="355" t="s">
        <v>355</v>
      </c>
      <c r="B20" s="356"/>
      <c r="C20" s="159" t="s">
        <v>356</v>
      </c>
      <c r="D20" s="160" t="s">
        <v>357</v>
      </c>
      <c r="E20" s="161" t="s">
        <v>358</v>
      </c>
      <c r="F20" s="162" t="s">
        <v>359</v>
      </c>
      <c r="G20" s="163" t="s">
        <v>360</v>
      </c>
      <c r="H20" s="160" t="s">
        <v>361</v>
      </c>
      <c r="I20" s="161" t="s">
        <v>362</v>
      </c>
      <c r="J20" s="164" t="s">
        <v>363</v>
      </c>
      <c r="K20" s="160" t="s">
        <v>364</v>
      </c>
      <c r="M20" s="227"/>
      <c r="N20" s="266" t="s">
        <v>325</v>
      </c>
      <c r="O20" s="266" t="s">
        <v>326</v>
      </c>
      <c r="P20" s="266" t="s">
        <v>327</v>
      </c>
      <c r="Q20" s="266" t="s">
        <v>328</v>
      </c>
      <c r="R20" s="266" t="s">
        <v>329</v>
      </c>
      <c r="S20" s="266" t="s">
        <v>330</v>
      </c>
      <c r="T20" s="266" t="s">
        <v>331</v>
      </c>
      <c r="U20" s="266" t="s">
        <v>332</v>
      </c>
      <c r="V20" s="266" t="s">
        <v>333</v>
      </c>
      <c r="W20" s="266" t="s">
        <v>334</v>
      </c>
      <c r="X20" s="266" t="s">
        <v>335</v>
      </c>
      <c r="Y20" s="266" t="s">
        <v>336</v>
      </c>
      <c r="Z20" s="266" t="s">
        <v>337</v>
      </c>
      <c r="AA20" s="266" t="s">
        <v>338</v>
      </c>
      <c r="AB20" s="266" t="s">
        <v>339</v>
      </c>
      <c r="AC20" s="267" t="s">
        <v>340</v>
      </c>
      <c r="AD20" s="266" t="s">
        <v>365</v>
      </c>
      <c r="AE20" s="227"/>
    </row>
    <row r="21" spans="1:31" ht="19.5" customHeight="1" outlineLevel="1">
      <c r="A21" s="344">
        <f>'Basisdaten zum Projekt'!D12</f>
        <v>44652</v>
      </c>
      <c r="B21" s="346">
        <f>'Basisdaten zum Projekt'!E12</f>
        <v>45016</v>
      </c>
      <c r="C21" s="320">
        <f>IFERROR(SUMIF(B:B,M21,G:G),0)</f>
        <v>30834.42</v>
      </c>
      <c r="D21" s="314">
        <f>MROUND(SUMIF(B:B,M21,F:F),0.5)</f>
        <v>89.5</v>
      </c>
      <c r="E21" s="322">
        <f>IFERROR(C21/D21,0)</f>
        <v>344.51865921787709</v>
      </c>
      <c r="F21" s="324">
        <f>E21*MROUND(J21,0.5)</f>
        <v>37380.274525139663</v>
      </c>
      <c r="G21" s="326">
        <f>SUMIF(B:B,M21,J:J)</f>
        <v>30834.42</v>
      </c>
      <c r="H21" s="328">
        <f>IFERROR(G21-F21,0)</f>
        <v>-6545.8545251396645</v>
      </c>
      <c r="I21" s="342">
        <f>(SUMIF(B:B,M21,I:I))</f>
        <v>89.583333333333343</v>
      </c>
      <c r="J21" s="332">
        <f>IFERROR(((SUMIF(B:B,M21,AC:AC))/$H$6),0)</f>
        <v>108.34625322997417</v>
      </c>
      <c r="K21" s="314">
        <f>D21-J21</f>
        <v>-18.846253229974167</v>
      </c>
      <c r="M21" s="254" t="s">
        <v>86</v>
      </c>
      <c r="N21" s="168">
        <f>IFERROR(IF(($I21&lt;$J21),(SUMIF($B:$B,$M21,N:N)/SUMIF($B:$B,$M21,$AC:$AC)*$I21),(SUMIF($B:$B,$M21,N:N)/SUMIF($B:$B,$M21,$AC:$AC)*$J21)),0)</f>
        <v>66.124592574926467</v>
      </c>
      <c r="O21" s="168">
        <f t="shared" ref="O21:AB29" si="1">IFERROR(IF(($I21&lt;$J21),(SUMIF($B:$B,$M21,O:O)/SUMIF($B:$B,$M21,$AC:$AC)*$I21),(SUMIF($B:$B,$M21,O:O)/SUMIF($B:$B,$M21,$AC:$AC)*$J21)),0)</f>
        <v>0</v>
      </c>
      <c r="P21" s="168">
        <f t="shared" si="1"/>
        <v>0</v>
      </c>
      <c r="Q21" s="168">
        <f t="shared" si="1"/>
        <v>23.458740758406865</v>
      </c>
      <c r="R21" s="168">
        <f t="shared" si="1"/>
        <v>0</v>
      </c>
      <c r="S21" s="168">
        <f t="shared" si="1"/>
        <v>0</v>
      </c>
      <c r="T21" s="168">
        <f t="shared" si="1"/>
        <v>0</v>
      </c>
      <c r="U21" s="168">
        <f t="shared" si="1"/>
        <v>0</v>
      </c>
      <c r="V21" s="168">
        <f t="shared" si="1"/>
        <v>0</v>
      </c>
      <c r="W21" s="168">
        <f t="shared" si="1"/>
        <v>0</v>
      </c>
      <c r="X21" s="168">
        <f t="shared" si="1"/>
        <v>0</v>
      </c>
      <c r="Y21" s="168">
        <f t="shared" si="1"/>
        <v>0</v>
      </c>
      <c r="Z21" s="168">
        <f t="shared" si="1"/>
        <v>0</v>
      </c>
      <c r="AA21" s="168">
        <f t="shared" si="1"/>
        <v>0</v>
      </c>
      <c r="AB21" s="168">
        <f t="shared" si="1"/>
        <v>0</v>
      </c>
      <c r="AC21" s="268">
        <f>SUM(N21:AB21)</f>
        <v>89.583333333333329</v>
      </c>
      <c r="AD21" s="269">
        <f>ROUND(IF(F21&gt;G21,G21,F21),2)</f>
        <v>30834.42</v>
      </c>
      <c r="AE21" s="227"/>
    </row>
    <row r="22" spans="1:31" ht="19.5" customHeight="1" outlineLevel="1">
      <c r="A22" s="345"/>
      <c r="B22" s="347"/>
      <c r="C22" s="321"/>
      <c r="D22" s="315"/>
      <c r="E22" s="323"/>
      <c r="F22" s="325"/>
      <c r="G22" s="327"/>
      <c r="H22" s="329"/>
      <c r="I22" s="343"/>
      <c r="J22" s="333"/>
      <c r="K22" s="315"/>
      <c r="M22" s="257" t="s">
        <v>156</v>
      </c>
      <c r="N22" s="171">
        <f>IFERROR(IF(OR((N6+N7)=N21,N6=0),0,N21-N6-N7),"")</f>
        <v>0</v>
      </c>
      <c r="O22" s="171">
        <f t="shared" ref="O22:AC22" si="2">IFERROR(IF(OR((O6+O7)=O21,O6=0),0,O21-O6-O7),"")</f>
        <v>0</v>
      </c>
      <c r="P22" s="171">
        <f t="shared" si="2"/>
        <v>0</v>
      </c>
      <c r="Q22" s="171">
        <f t="shared" si="2"/>
        <v>0</v>
      </c>
      <c r="R22" s="171">
        <f t="shared" si="2"/>
        <v>0</v>
      </c>
      <c r="S22" s="171">
        <f t="shared" si="2"/>
        <v>0</v>
      </c>
      <c r="T22" s="171">
        <f t="shared" si="2"/>
        <v>0</v>
      </c>
      <c r="U22" s="171">
        <f t="shared" si="2"/>
        <v>0</v>
      </c>
      <c r="V22" s="171">
        <f t="shared" si="2"/>
        <v>0</v>
      </c>
      <c r="W22" s="171">
        <f t="shared" si="2"/>
        <v>0</v>
      </c>
      <c r="X22" s="171">
        <f t="shared" si="2"/>
        <v>0</v>
      </c>
      <c r="Y22" s="171">
        <f t="shared" si="2"/>
        <v>0</v>
      </c>
      <c r="Z22" s="171">
        <f t="shared" si="2"/>
        <v>0</v>
      </c>
      <c r="AA22" s="171">
        <f t="shared" si="2"/>
        <v>0</v>
      </c>
      <c r="AB22" s="171">
        <f t="shared" si="2"/>
        <v>0</v>
      </c>
      <c r="AC22" s="268">
        <f t="shared" si="2"/>
        <v>0</v>
      </c>
      <c r="AD22" s="270">
        <f>IFERROR(IF(OR((AD6+AD7)=AD21,AD6=0),0,AD21-AD6-AD7),"")</f>
        <v>0</v>
      </c>
      <c r="AE22" s="271" t="str">
        <f>IF((AD21)=AD6+AD7,"no adjustment needed",IF(AD6=0,"no adjustment needed","adjustment needed"))</f>
        <v>no adjustment needed</v>
      </c>
    </row>
    <row r="23" spans="1:31" ht="19.5" customHeight="1" outlineLevel="1">
      <c r="A23" s="338">
        <f>'Basisdaten zum Projekt'!D13</f>
        <v>45017</v>
      </c>
      <c r="B23" s="340">
        <f>'Basisdaten zum Projekt'!E13</f>
        <v>45747</v>
      </c>
      <c r="C23" s="320">
        <f>IFERROR(SUMIF(B:B,M23,G:G),0)</f>
        <v>0</v>
      </c>
      <c r="D23" s="314">
        <f>MROUND(SUMIF(B:B,M23,F:F),0.5)</f>
        <v>0</v>
      </c>
      <c r="E23" s="322">
        <f>IFERROR(C23/D23,0)</f>
        <v>0</v>
      </c>
      <c r="F23" s="324">
        <f>E23*MROUND(J23,0.5)</f>
        <v>0</v>
      </c>
      <c r="G23" s="326">
        <f>SUMIF(B:B,M23,J:J)</f>
        <v>0</v>
      </c>
      <c r="H23" s="328">
        <f>IFERROR(G23-F23,0)</f>
        <v>0</v>
      </c>
      <c r="I23" s="330">
        <f t="shared" ref="I23:I29" si="3">(SUMIF(B:B,M23,I:I))</f>
        <v>0</v>
      </c>
      <c r="J23" s="332">
        <f>IFERROR(((SUMIF(B:B,M23,AC:AC))/$H$6),0)</f>
        <v>0</v>
      </c>
      <c r="K23" s="314">
        <f>D23-J23</f>
        <v>0</v>
      </c>
      <c r="M23" s="258" t="s">
        <v>87</v>
      </c>
      <c r="N23" s="168">
        <f>IFERROR(IF(($I23&lt;$J23),(SUMIF($B:$B,$M23,N:N)/SUMIF($B:$B,$M23,$AC:$AC)*$I23),(SUMIF($B:$B,$M23,N:N)/SUMIF($B:$B,$M23,$AC:$AC)*$J23)),0)</f>
        <v>0</v>
      </c>
      <c r="O23" s="168">
        <f t="shared" si="1"/>
        <v>0</v>
      </c>
      <c r="P23" s="168">
        <f t="shared" si="1"/>
        <v>0</v>
      </c>
      <c r="Q23" s="168">
        <f t="shared" si="1"/>
        <v>0</v>
      </c>
      <c r="R23" s="168">
        <f t="shared" si="1"/>
        <v>0</v>
      </c>
      <c r="S23" s="168">
        <f t="shared" si="1"/>
        <v>0</v>
      </c>
      <c r="T23" s="168">
        <f t="shared" si="1"/>
        <v>0</v>
      </c>
      <c r="U23" s="168">
        <f t="shared" si="1"/>
        <v>0</v>
      </c>
      <c r="V23" s="168">
        <f t="shared" si="1"/>
        <v>0</v>
      </c>
      <c r="W23" s="168">
        <f t="shared" si="1"/>
        <v>0</v>
      </c>
      <c r="X23" s="168">
        <f t="shared" si="1"/>
        <v>0</v>
      </c>
      <c r="Y23" s="168">
        <f t="shared" si="1"/>
        <v>0</v>
      </c>
      <c r="Z23" s="168">
        <f t="shared" si="1"/>
        <v>0</v>
      </c>
      <c r="AA23" s="168">
        <f t="shared" si="1"/>
        <v>0</v>
      </c>
      <c r="AB23" s="168">
        <f t="shared" si="1"/>
        <v>0</v>
      </c>
      <c r="AC23" s="268">
        <f>SUM(N23:AB23)</f>
        <v>0</v>
      </c>
      <c r="AD23" s="269">
        <f>ROUND(IF(F23&gt;G23,G23,F23),2)</f>
        <v>0</v>
      </c>
      <c r="AE23" s="272"/>
    </row>
    <row r="24" spans="1:31" ht="19.5" customHeight="1" outlineLevel="1">
      <c r="A24" s="339"/>
      <c r="B24" s="341"/>
      <c r="C24" s="321"/>
      <c r="D24" s="315"/>
      <c r="E24" s="323"/>
      <c r="F24" s="325"/>
      <c r="G24" s="327"/>
      <c r="H24" s="329"/>
      <c r="I24" s="331"/>
      <c r="J24" s="333"/>
      <c r="K24" s="315"/>
      <c r="M24" s="259" t="s">
        <v>192</v>
      </c>
      <c r="N24" s="171">
        <f>IFERROR(IF(OR((N8+N9)=N23,N8=0),0,N23-N8-N9),"")</f>
        <v>0</v>
      </c>
      <c r="O24" s="171">
        <f t="shared" ref="O24:AC24" si="4">IFERROR(IF(OR((O8+O9)=O23,O8=0),0,O23-O8-O9),"")</f>
        <v>0</v>
      </c>
      <c r="P24" s="171">
        <f t="shared" si="4"/>
        <v>0</v>
      </c>
      <c r="Q24" s="171">
        <f t="shared" si="4"/>
        <v>0</v>
      </c>
      <c r="R24" s="171">
        <f t="shared" si="4"/>
        <v>0</v>
      </c>
      <c r="S24" s="171">
        <f t="shared" si="4"/>
        <v>0</v>
      </c>
      <c r="T24" s="171">
        <f t="shared" si="4"/>
        <v>0</v>
      </c>
      <c r="U24" s="171">
        <f t="shared" si="4"/>
        <v>0</v>
      </c>
      <c r="V24" s="171">
        <f t="shared" si="4"/>
        <v>0</v>
      </c>
      <c r="W24" s="171">
        <f t="shared" si="4"/>
        <v>0</v>
      </c>
      <c r="X24" s="171">
        <f t="shared" si="4"/>
        <v>0</v>
      </c>
      <c r="Y24" s="171">
        <f t="shared" si="4"/>
        <v>0</v>
      </c>
      <c r="Z24" s="171">
        <f t="shared" si="4"/>
        <v>0</v>
      </c>
      <c r="AA24" s="171">
        <f t="shared" si="4"/>
        <v>0</v>
      </c>
      <c r="AB24" s="171">
        <f t="shared" si="4"/>
        <v>0</v>
      </c>
      <c r="AC24" s="268">
        <f t="shared" si="4"/>
        <v>0</v>
      </c>
      <c r="AD24" s="270">
        <f>IFERROR(IF(OR((AD8+AD9)=AD23,AD8=0),0,AD23-AD8-AD9),"")</f>
        <v>0</v>
      </c>
      <c r="AE24" s="271" t="str">
        <f>IF((AD23)=AD8+AD9,"no adjustment needed",IF(AD8=0,"no adjustment needed","adjustment needed"))</f>
        <v>no adjustment needed</v>
      </c>
    </row>
    <row r="25" spans="1:31" ht="19.5" customHeight="1" outlineLevel="1">
      <c r="A25" s="334" t="str">
        <f>'Basisdaten zum Projekt'!D14</f>
        <v/>
      </c>
      <c r="B25" s="336" t="str">
        <f>'Basisdaten zum Projekt'!E14</f>
        <v/>
      </c>
      <c r="C25" s="320">
        <f>IFERROR(SUMIF(B:B,M25,G:G),0)</f>
        <v>0</v>
      </c>
      <c r="D25" s="314">
        <f>MROUND(SUMIF(B:B,M25,F:F),0.5)</f>
        <v>0</v>
      </c>
      <c r="E25" s="322">
        <f>IFERROR(C25/D25,0)</f>
        <v>0</v>
      </c>
      <c r="F25" s="324">
        <f>E25*MROUND(J25,0.5)</f>
        <v>0</v>
      </c>
      <c r="G25" s="326">
        <f>SUMIF(B:B,M25,J:J)</f>
        <v>0</v>
      </c>
      <c r="H25" s="328">
        <f>IFERROR(G25-F25,0)</f>
        <v>0</v>
      </c>
      <c r="I25" s="330">
        <f t="shared" si="3"/>
        <v>0</v>
      </c>
      <c r="J25" s="332">
        <f>IFERROR(((SUMIF(B:B,M25,AC:AC))/$H$6),0)</f>
        <v>0</v>
      </c>
      <c r="K25" s="314">
        <f t="shared" ref="K25:K29" si="5">D25-J25</f>
        <v>0</v>
      </c>
      <c r="M25" s="260" t="s">
        <v>88</v>
      </c>
      <c r="N25" s="168">
        <f>IFERROR(IF(($I25&lt;$J25),(SUMIF($B:$B,$M25,N:N)/SUMIF($B:$B,$M25,$AC:$AC)*$I25),(SUMIF($B:$B,$M25,N:N)/SUMIF($B:$B,$M25,$AC:$AC)*$J25)),0)</f>
        <v>0</v>
      </c>
      <c r="O25" s="168">
        <f t="shared" si="1"/>
        <v>0</v>
      </c>
      <c r="P25" s="168">
        <f t="shared" si="1"/>
        <v>0</v>
      </c>
      <c r="Q25" s="168">
        <f t="shared" si="1"/>
        <v>0</v>
      </c>
      <c r="R25" s="168">
        <f t="shared" si="1"/>
        <v>0</v>
      </c>
      <c r="S25" s="168">
        <f t="shared" si="1"/>
        <v>0</v>
      </c>
      <c r="T25" s="168">
        <f t="shared" si="1"/>
        <v>0</v>
      </c>
      <c r="U25" s="168">
        <f t="shared" si="1"/>
        <v>0</v>
      </c>
      <c r="V25" s="168">
        <f t="shared" si="1"/>
        <v>0</v>
      </c>
      <c r="W25" s="168">
        <f t="shared" si="1"/>
        <v>0</v>
      </c>
      <c r="X25" s="168">
        <f t="shared" si="1"/>
        <v>0</v>
      </c>
      <c r="Y25" s="168">
        <f t="shared" si="1"/>
        <v>0</v>
      </c>
      <c r="Z25" s="168">
        <f t="shared" si="1"/>
        <v>0</v>
      </c>
      <c r="AA25" s="168">
        <f t="shared" si="1"/>
        <v>0</v>
      </c>
      <c r="AB25" s="168">
        <f t="shared" si="1"/>
        <v>0</v>
      </c>
      <c r="AC25" s="268">
        <f t="shared" ref="AC25:AC59" si="6">SUM(N25:AB25)</f>
        <v>0</v>
      </c>
      <c r="AD25" s="269">
        <f>ROUND(IF(F25&gt;G25,G25,F25),2)</f>
        <v>0</v>
      </c>
      <c r="AE25" s="272"/>
    </row>
    <row r="26" spans="1:31" ht="19.5" customHeight="1" outlineLevel="1">
      <c r="A26" s="335"/>
      <c r="B26" s="337"/>
      <c r="C26" s="321"/>
      <c r="D26" s="315"/>
      <c r="E26" s="323"/>
      <c r="F26" s="325"/>
      <c r="G26" s="327"/>
      <c r="H26" s="329"/>
      <c r="I26" s="331"/>
      <c r="J26" s="333"/>
      <c r="K26" s="315"/>
      <c r="M26" s="261" t="s">
        <v>228</v>
      </c>
      <c r="N26" s="171">
        <f>IFERROR(IF(OR((N10+N11)=N25,N10=0),0,N25-N10-N11),"")</f>
        <v>0</v>
      </c>
      <c r="O26" s="171">
        <f t="shared" ref="O26:AC26" si="7">IFERROR(IF(OR((O10+O11)=O25,O10=0),0,O25-O10-O11),"")</f>
        <v>0</v>
      </c>
      <c r="P26" s="171">
        <f t="shared" si="7"/>
        <v>0</v>
      </c>
      <c r="Q26" s="171">
        <f t="shared" si="7"/>
        <v>0</v>
      </c>
      <c r="R26" s="171">
        <f t="shared" si="7"/>
        <v>0</v>
      </c>
      <c r="S26" s="171">
        <f t="shared" si="7"/>
        <v>0</v>
      </c>
      <c r="T26" s="171">
        <f t="shared" si="7"/>
        <v>0</v>
      </c>
      <c r="U26" s="171">
        <f t="shared" si="7"/>
        <v>0</v>
      </c>
      <c r="V26" s="171">
        <f t="shared" si="7"/>
        <v>0</v>
      </c>
      <c r="W26" s="171">
        <f t="shared" si="7"/>
        <v>0</v>
      </c>
      <c r="X26" s="171">
        <f t="shared" si="7"/>
        <v>0</v>
      </c>
      <c r="Y26" s="171">
        <f t="shared" si="7"/>
        <v>0</v>
      </c>
      <c r="Z26" s="171">
        <f t="shared" si="7"/>
        <v>0</v>
      </c>
      <c r="AA26" s="171">
        <f t="shared" si="7"/>
        <v>0</v>
      </c>
      <c r="AB26" s="171">
        <f t="shared" si="7"/>
        <v>0</v>
      </c>
      <c r="AC26" s="268">
        <f t="shared" si="7"/>
        <v>0</v>
      </c>
      <c r="AD26" s="270">
        <f>IFERROR(IF(OR((AD10+AD11)=AD25,AD10=0),0,AD25-AD10-AD11),"")</f>
        <v>0</v>
      </c>
      <c r="AE26" s="271" t="str">
        <f>IF((AD25)=AD10+AD11,"no adjustment needed",IF(AD10=0,"no adjustment needed","adjustment needed"))</f>
        <v>no adjustment needed</v>
      </c>
    </row>
    <row r="27" spans="1:31" ht="19.5" customHeight="1" outlineLevel="1">
      <c r="A27" s="316" t="str">
        <f>'Basisdaten zum Projekt'!D15</f>
        <v/>
      </c>
      <c r="B27" s="318" t="str">
        <f>'Basisdaten zum Projekt'!E15</f>
        <v/>
      </c>
      <c r="C27" s="320">
        <f>IFERROR(SUMIF(B:B,M27,G:G),0)</f>
        <v>0</v>
      </c>
      <c r="D27" s="314">
        <f>MROUND(SUMIF(B:B,M27,F:F),0.5)</f>
        <v>0</v>
      </c>
      <c r="E27" s="322">
        <f>IFERROR(C27/D27,0)</f>
        <v>0</v>
      </c>
      <c r="F27" s="324">
        <f>E27*MROUND(J27,0.5)</f>
        <v>0</v>
      </c>
      <c r="G27" s="326">
        <f>SUMIF(B:B,M27,J:J)</f>
        <v>0</v>
      </c>
      <c r="H27" s="328">
        <f>IFERROR(G27-F27,0)</f>
        <v>0</v>
      </c>
      <c r="I27" s="330">
        <f t="shared" si="3"/>
        <v>0</v>
      </c>
      <c r="J27" s="332">
        <f>IFERROR(((SUMIF(B:B,M27,AC:AC))/$H$6),0)</f>
        <v>0</v>
      </c>
      <c r="K27" s="314">
        <f t="shared" si="5"/>
        <v>0</v>
      </c>
      <c r="M27" s="262" t="s">
        <v>89</v>
      </c>
      <c r="N27" s="168">
        <f>IFERROR(IF(($I27&lt;$J27),(SUMIF($B:$B,$M27,N:N)/SUMIF($B:$B,$M27,$AC:$AC)*$I27),(SUMIF($B:$B,$M27,N:N)/SUMIF($B:$B,$M27,$AC:$AC)*$J27)),0)</f>
        <v>0</v>
      </c>
      <c r="O27" s="168">
        <f t="shared" si="1"/>
        <v>0</v>
      </c>
      <c r="P27" s="168">
        <f t="shared" si="1"/>
        <v>0</v>
      </c>
      <c r="Q27" s="168">
        <f t="shared" si="1"/>
        <v>0</v>
      </c>
      <c r="R27" s="168">
        <f t="shared" si="1"/>
        <v>0</v>
      </c>
      <c r="S27" s="168">
        <f t="shared" si="1"/>
        <v>0</v>
      </c>
      <c r="T27" s="168">
        <f t="shared" si="1"/>
        <v>0</v>
      </c>
      <c r="U27" s="168">
        <f t="shared" si="1"/>
        <v>0</v>
      </c>
      <c r="V27" s="168">
        <f t="shared" si="1"/>
        <v>0</v>
      </c>
      <c r="W27" s="168">
        <f t="shared" si="1"/>
        <v>0</v>
      </c>
      <c r="X27" s="168">
        <f t="shared" si="1"/>
        <v>0</v>
      </c>
      <c r="Y27" s="168">
        <f t="shared" si="1"/>
        <v>0</v>
      </c>
      <c r="Z27" s="168">
        <f t="shared" si="1"/>
        <v>0</v>
      </c>
      <c r="AA27" s="168">
        <f t="shared" si="1"/>
        <v>0</v>
      </c>
      <c r="AB27" s="168">
        <f t="shared" si="1"/>
        <v>0</v>
      </c>
      <c r="AC27" s="268">
        <f t="shared" si="6"/>
        <v>0</v>
      </c>
      <c r="AD27" s="269">
        <f>ROUND(IF(F27&gt;G27,G27,F27),2)</f>
        <v>0</v>
      </c>
      <c r="AE27" s="227"/>
    </row>
    <row r="28" spans="1:31" ht="19.5" customHeight="1" outlineLevel="1">
      <c r="A28" s="317"/>
      <c r="B28" s="319"/>
      <c r="C28" s="321"/>
      <c r="D28" s="315"/>
      <c r="E28" s="323"/>
      <c r="F28" s="325"/>
      <c r="G28" s="327"/>
      <c r="H28" s="329"/>
      <c r="I28" s="331"/>
      <c r="J28" s="333"/>
      <c r="K28" s="315"/>
      <c r="M28" s="262" t="s">
        <v>264</v>
      </c>
      <c r="N28" s="171">
        <f>IFERROR(IF(OR((N12+N13)=N27,N12=0),0,N27-N12-N13),"")</f>
        <v>0</v>
      </c>
      <c r="O28" s="171">
        <f t="shared" ref="O28:AC28" si="8">IFERROR(IF(OR((O12+O13)=O27,O12=0),0,O27-O12-O13),"")</f>
        <v>0</v>
      </c>
      <c r="P28" s="171">
        <f t="shared" si="8"/>
        <v>0</v>
      </c>
      <c r="Q28" s="171">
        <f t="shared" si="8"/>
        <v>0</v>
      </c>
      <c r="R28" s="171">
        <f t="shared" si="8"/>
        <v>0</v>
      </c>
      <c r="S28" s="171">
        <f t="shared" si="8"/>
        <v>0</v>
      </c>
      <c r="T28" s="171">
        <f t="shared" si="8"/>
        <v>0</v>
      </c>
      <c r="U28" s="171">
        <f t="shared" si="8"/>
        <v>0</v>
      </c>
      <c r="V28" s="171">
        <f t="shared" si="8"/>
        <v>0</v>
      </c>
      <c r="W28" s="171">
        <f t="shared" si="8"/>
        <v>0</v>
      </c>
      <c r="X28" s="171">
        <f t="shared" si="8"/>
        <v>0</v>
      </c>
      <c r="Y28" s="171">
        <f t="shared" si="8"/>
        <v>0</v>
      </c>
      <c r="Z28" s="171">
        <f t="shared" si="8"/>
        <v>0</v>
      </c>
      <c r="AA28" s="171">
        <f t="shared" si="8"/>
        <v>0</v>
      </c>
      <c r="AB28" s="171">
        <f t="shared" si="8"/>
        <v>0</v>
      </c>
      <c r="AC28" s="268">
        <f t="shared" si="8"/>
        <v>0</v>
      </c>
      <c r="AD28" s="270">
        <f>IFERROR(IF(OR((AD12+AD13)=AD27,AD12=0),0,AD27-AD12-AD13),"")</f>
        <v>0</v>
      </c>
      <c r="AE28" s="271" t="str">
        <f>IF((AD27)=AD12+AD13,"no adjustment needed",IF(AD12=0,"no adjustment needed","adjustment needed"))</f>
        <v>no adjustment needed</v>
      </c>
    </row>
    <row r="29" spans="1:31" ht="19.5" customHeight="1" outlineLevel="1">
      <c r="A29" s="175" t="str">
        <f>'Basisdaten zum Projekt'!D16</f>
        <v/>
      </c>
      <c r="B29" s="176" t="str">
        <f>'Basisdaten zum Projekt'!E16</f>
        <v/>
      </c>
      <c r="C29" s="177">
        <f>IFERROR(SUMIF(B:B,M29,G:G),0)</f>
        <v>0</v>
      </c>
      <c r="D29" s="178">
        <f>MROUND(SUMIF(A:A,M29,G:G),0.5)</f>
        <v>0</v>
      </c>
      <c r="E29" s="179">
        <f>IFERROR(C29/D29,0)</f>
        <v>0</v>
      </c>
      <c r="F29" s="180">
        <f>E29*MROUND(J29,0.5)</f>
        <v>0</v>
      </c>
      <c r="G29" s="181">
        <f>SUMIF(B:B,M29,J:J)</f>
        <v>0</v>
      </c>
      <c r="H29" s="182">
        <f>IFERROR(G29-F29,0)</f>
        <v>0</v>
      </c>
      <c r="I29" s="183">
        <f t="shared" si="3"/>
        <v>0</v>
      </c>
      <c r="J29" s="167">
        <f>IFERROR(((SUMIF(B:B,M29,AC:AC))/$H$6),0)</f>
        <v>0</v>
      </c>
      <c r="K29" s="166">
        <f t="shared" si="5"/>
        <v>0</v>
      </c>
      <c r="M29" s="263" t="s">
        <v>90</v>
      </c>
      <c r="N29" s="168">
        <f>IFERROR(IF(($I29&lt;$J29),(SUMIF($B:$B,$M29,N:N)/SUMIF($B:$B,$M29,$AC:$AC)*$I29),(SUMIF($B:$B,$M29,N:N)/SUMIF($B:$B,$M29,$AC:$AC)*$J29)),0)</f>
        <v>0</v>
      </c>
      <c r="O29" s="168">
        <f t="shared" si="1"/>
        <v>0</v>
      </c>
      <c r="P29" s="168">
        <f t="shared" si="1"/>
        <v>0</v>
      </c>
      <c r="Q29" s="168">
        <f t="shared" si="1"/>
        <v>0</v>
      </c>
      <c r="R29" s="168">
        <f t="shared" si="1"/>
        <v>0</v>
      </c>
      <c r="S29" s="168">
        <f t="shared" si="1"/>
        <v>0</v>
      </c>
      <c r="T29" s="168">
        <f t="shared" si="1"/>
        <v>0</v>
      </c>
      <c r="U29" s="168">
        <f t="shared" si="1"/>
        <v>0</v>
      </c>
      <c r="V29" s="168">
        <f t="shared" si="1"/>
        <v>0</v>
      </c>
      <c r="W29" s="168">
        <f t="shared" si="1"/>
        <v>0</v>
      </c>
      <c r="X29" s="168">
        <f t="shared" si="1"/>
        <v>0</v>
      </c>
      <c r="Y29" s="168">
        <f t="shared" si="1"/>
        <v>0</v>
      </c>
      <c r="Z29" s="168">
        <f t="shared" si="1"/>
        <v>0</v>
      </c>
      <c r="AA29" s="168">
        <f t="shared" si="1"/>
        <v>0</v>
      </c>
      <c r="AB29" s="168">
        <f t="shared" si="1"/>
        <v>0</v>
      </c>
      <c r="AC29" s="268">
        <f t="shared" si="6"/>
        <v>0</v>
      </c>
      <c r="AD29" s="269">
        <f>ROUND(IF(F29&gt;G29,G29,F29),2)</f>
        <v>0</v>
      </c>
      <c r="AE29" s="227"/>
    </row>
    <row r="30" spans="1:31" outlineLevel="1">
      <c r="A30" s="184"/>
      <c r="B30" s="184"/>
      <c r="C30" s="96"/>
      <c r="D30" s="96"/>
      <c r="E30" s="185"/>
      <c r="F30" s="186"/>
      <c r="G30" s="187"/>
      <c r="H30" s="155"/>
      <c r="J30" s="186"/>
      <c r="K30" s="188"/>
      <c r="M30" s="151"/>
      <c r="N30" s="151"/>
      <c r="O30" s="151"/>
      <c r="P30" s="151"/>
      <c r="Q30" s="151"/>
      <c r="R30" s="151"/>
      <c r="S30" s="151"/>
      <c r="T30" s="151"/>
      <c r="U30" s="151"/>
      <c r="V30" s="151"/>
      <c r="W30" s="151"/>
      <c r="X30" s="151"/>
      <c r="Y30" s="151"/>
      <c r="Z30" s="151"/>
      <c r="AA30" s="151"/>
      <c r="AB30" s="151"/>
      <c r="AC30" s="151"/>
      <c r="AD30" s="151"/>
    </row>
    <row r="31" spans="1:31" outlineLevel="1">
      <c r="A31" s="184"/>
      <c r="B31" s="184"/>
      <c r="C31" s="184"/>
      <c r="D31" s="184"/>
      <c r="E31" s="185"/>
      <c r="F31" s="186"/>
      <c r="G31" s="187"/>
      <c r="H31" s="155"/>
      <c r="K31" s="188"/>
      <c r="M31" s="151"/>
      <c r="N31" s="151"/>
      <c r="O31" s="151"/>
      <c r="P31" s="151"/>
      <c r="Q31" s="151"/>
      <c r="R31" s="151"/>
      <c r="S31" s="151"/>
      <c r="T31" s="151"/>
      <c r="U31" s="151"/>
      <c r="V31" s="151"/>
      <c r="W31" s="151"/>
      <c r="X31" s="151"/>
      <c r="Y31" s="151"/>
      <c r="Z31" s="151"/>
      <c r="AA31" s="151"/>
      <c r="AB31" s="151"/>
      <c r="AC31" s="151"/>
      <c r="AD31" s="151"/>
    </row>
    <row r="32" spans="1:31" ht="31.5">
      <c r="C32" s="305" t="s">
        <v>64</v>
      </c>
      <c r="D32" s="305"/>
      <c r="E32" s="305"/>
      <c r="F32" s="305"/>
      <c r="G32" s="305"/>
      <c r="H32" s="305"/>
      <c r="I32" s="305"/>
      <c r="J32" s="190"/>
      <c r="N32" s="120"/>
    </row>
    <row r="33" spans="1:31">
      <c r="N33" s="120"/>
    </row>
    <row r="34" spans="1:31" ht="47.25" customHeight="1">
      <c r="C34" s="52" t="s">
        <v>366</v>
      </c>
      <c r="D34" s="52" t="s">
        <v>367</v>
      </c>
      <c r="E34" s="52" t="s">
        <v>368</v>
      </c>
      <c r="F34" s="52" t="s">
        <v>395</v>
      </c>
      <c r="G34" s="52" t="s">
        <v>370</v>
      </c>
      <c r="H34" s="191"/>
      <c r="I34" s="192"/>
      <c r="J34" s="192"/>
      <c r="M34" s="120"/>
    </row>
    <row r="35" spans="1:31" ht="15" customHeight="1" outlineLevel="1">
      <c r="C35" s="193">
        <f>IF('Basisdaten zum Projekt'!C5=0,0,DATE(YEAR('Basisdaten zum Projekt'!C5),1,1))</f>
        <v>44562</v>
      </c>
      <c r="D35" s="194">
        <f>F60</f>
        <v>53.75</v>
      </c>
      <c r="E35" s="195">
        <f>IFERROR(AC61,0)</f>
        <v>63.824289405684752</v>
      </c>
      <c r="F35" s="196">
        <f t="shared" ref="F35:F41" si="9">D35-E35</f>
        <v>-10.074289405684752</v>
      </c>
      <c r="G35" s="197" t="str">
        <f>INDEX($B$1:B149,SUMPRODUCT(MAX((B48:B59&lt;&gt;"")*ROW(B48:B59))))</f>
        <v>P1</v>
      </c>
      <c r="H35" s="306" t="s">
        <v>371</v>
      </c>
      <c r="I35" s="198"/>
      <c r="J35" s="198"/>
      <c r="K35" s="199"/>
      <c r="L35" s="200"/>
      <c r="M35" s="201"/>
    </row>
    <row r="36" spans="1:31" outlineLevel="1">
      <c r="C36" s="193">
        <f>IFERROR(IF(EDATE(C35,12)&lt;=(DATE(YEAR('Basisdaten zum Projekt'!$C$6),1,1)),EDATE(C35,12),""),"")</f>
        <v>44927</v>
      </c>
      <c r="D36" s="194">
        <f>F75</f>
        <v>35.833333333333336</v>
      </c>
      <c r="E36" s="195">
        <f>IFERROR(AC76,0)</f>
        <v>44.521963824289401</v>
      </c>
      <c r="F36" s="196">
        <f t="shared" si="9"/>
        <v>-8.688630490956065</v>
      </c>
      <c r="G36" s="197" t="str">
        <f>INDEX(B1:B149,SUMPRODUCT(MAX((B63:B74&lt;&gt;"")*ROW(B63:B74))))</f>
        <v>P2</v>
      </c>
      <c r="H36" s="306"/>
      <c r="I36" s="198"/>
      <c r="J36" s="198"/>
      <c r="K36" s="199"/>
      <c r="L36" s="199"/>
      <c r="M36" s="120"/>
    </row>
    <row r="37" spans="1:31" outlineLevel="1">
      <c r="C37" s="193">
        <f>IFERROR(IF(EDATE(C36,12)&lt;=(DATE(YEAR('Basisdaten zum Projekt'!$C$6),1,1)),EDATE(C36,12),""),"")</f>
        <v>45292</v>
      </c>
      <c r="D37" s="194">
        <f>F90</f>
        <v>0</v>
      </c>
      <c r="E37" s="195">
        <f>IFERROR(AC91,0)</f>
        <v>0</v>
      </c>
      <c r="F37" s="196">
        <f t="shared" si="9"/>
        <v>0</v>
      </c>
      <c r="G37" s="197" t="str">
        <f>INDEX(B1:B149,SUMPRODUCT(MAX((B78:B89&lt;&gt;"")*ROW(B78:B89))))</f>
        <v>P2</v>
      </c>
      <c r="H37" s="306"/>
    </row>
    <row r="38" spans="1:31" outlineLevel="1">
      <c r="C38" s="193">
        <f>IFERROR(IF(EDATE(C37,12)&lt;=(DATE(YEAR('Basisdaten zum Projekt'!$C$6),1,1)),EDATE(C37,12),""),"")</f>
        <v>45658</v>
      </c>
      <c r="D38" s="194">
        <f>F105</f>
        <v>0</v>
      </c>
      <c r="E38" s="195">
        <f>IFERROR(AC106,0)</f>
        <v>0</v>
      </c>
      <c r="F38" s="196">
        <f t="shared" si="9"/>
        <v>0</v>
      </c>
      <c r="G38" s="197" t="str">
        <f>INDEX(B1:B149,SUMPRODUCT(MAX((B93:B104&lt;&gt;"")*ROW(B93:B104))))</f>
        <v>P2</v>
      </c>
      <c r="H38" s="306"/>
      <c r="M38" s="120"/>
    </row>
    <row r="39" spans="1:31" outlineLevel="1">
      <c r="C39" s="193" t="str">
        <f>IFERROR(IF(EDATE(C38,12)&lt;=(DATE(YEAR('Basisdaten zum Projekt'!$C$6),1,1)),EDATE(C38,12),""),"")</f>
        <v/>
      </c>
      <c r="D39" s="194">
        <f>F120</f>
        <v>0</v>
      </c>
      <c r="E39" s="195">
        <f>IFERROR(AC121,0)</f>
        <v>0</v>
      </c>
      <c r="F39" s="196">
        <f t="shared" si="9"/>
        <v>0</v>
      </c>
      <c r="G39" s="197">
        <f>INDEX(B1:B149,SUMPRODUCT(MAX((B108:B119&lt;&gt;"")*ROW(B108:B119))))</f>
        <v>0</v>
      </c>
      <c r="H39" s="306"/>
      <c r="M39" s="202"/>
    </row>
    <row r="40" spans="1:31" outlineLevel="1">
      <c r="C40" s="193" t="str">
        <f>IFERROR(IF(EDATE(C39,12)&lt;=(DATE(YEAR('Basisdaten zum Projekt'!$C$6),1,1)),EDATE(C39,12),""),"")</f>
        <v/>
      </c>
      <c r="D40" s="194">
        <f>F135</f>
        <v>0</v>
      </c>
      <c r="E40" s="195">
        <f>IFERROR(AC136,0)</f>
        <v>0</v>
      </c>
      <c r="F40" s="196">
        <f t="shared" si="9"/>
        <v>0</v>
      </c>
      <c r="G40" s="197">
        <f>INDEX(B1:B149,SUMPRODUCT(MAX((B123:B134&lt;&gt;"")*ROW(B123:B134))))</f>
        <v>0</v>
      </c>
      <c r="H40" s="306"/>
      <c r="M40" s="120"/>
    </row>
    <row r="41" spans="1:31" outlineLevel="1">
      <c r="C41" s="193" t="str">
        <f>IFERROR(IF(EDATE(C40,12)&lt;=(DATE(YEAR('Basisdaten zum Projekt'!$C$6),1,1)),EDATE(C40,12),""),"")</f>
        <v/>
      </c>
      <c r="D41" s="194">
        <f>F150</f>
        <v>0</v>
      </c>
      <c r="E41" s="195">
        <f>IFERROR(AC151,0)</f>
        <v>0</v>
      </c>
      <c r="F41" s="196">
        <f t="shared" si="9"/>
        <v>0</v>
      </c>
      <c r="G41" s="197">
        <f>INDEX(B1:B149,SUMPRODUCT(MAX((B138:B149&lt;&gt;"")*ROW(B138:B149))))</f>
        <v>0</v>
      </c>
      <c r="H41" s="306"/>
      <c r="N41" s="120"/>
    </row>
    <row r="42" spans="1:31" outlineLevel="1">
      <c r="E42" s="203"/>
      <c r="F42" s="204"/>
      <c r="G42" s="154"/>
      <c r="H42" s="205"/>
      <c r="I42" s="206"/>
      <c r="J42" s="207"/>
      <c r="O42" s="120"/>
    </row>
    <row r="43" spans="1:31" ht="24.75" customHeight="1" outlineLevel="1">
      <c r="E43" s="203"/>
      <c r="F43" s="204"/>
      <c r="G43" s="154"/>
      <c r="H43" s="205"/>
      <c r="I43" s="208"/>
      <c r="J43" s="208"/>
      <c r="K43" s="207"/>
      <c r="O43" s="120"/>
    </row>
    <row r="44" spans="1:31" ht="33.75">
      <c r="B44" s="305" t="s">
        <v>58</v>
      </c>
      <c r="C44" s="305"/>
      <c r="D44" s="305"/>
      <c r="E44" s="305"/>
      <c r="F44" s="305"/>
      <c r="G44" s="305"/>
      <c r="H44" s="305"/>
      <c r="I44" s="305"/>
      <c r="J44" s="305"/>
      <c r="K44" s="209"/>
      <c r="M44" s="307" t="s">
        <v>60</v>
      </c>
      <c r="N44" s="307"/>
      <c r="O44" s="307"/>
      <c r="P44" s="307"/>
      <c r="Q44" s="307"/>
      <c r="R44" s="307"/>
      <c r="S44" s="307"/>
      <c r="T44" s="307"/>
      <c r="U44" s="307"/>
      <c r="V44" s="307"/>
      <c r="W44" s="307"/>
      <c r="X44" s="307"/>
      <c r="Y44" s="307"/>
      <c r="Z44" s="307"/>
      <c r="AA44" s="307"/>
      <c r="AB44" s="307"/>
      <c r="AC44" s="307"/>
      <c r="AD44" s="307"/>
      <c r="AE44" s="307"/>
    </row>
    <row r="45" spans="1:31">
      <c r="A45" s="50"/>
      <c r="E45" s="50"/>
    </row>
    <row r="46" spans="1:31" ht="15.75" customHeight="1">
      <c r="B46" s="210"/>
      <c r="C46" s="210"/>
      <c r="D46" s="210"/>
      <c r="E46" s="308" t="s">
        <v>353</v>
      </c>
      <c r="F46" s="309"/>
      <c r="G46" s="310"/>
      <c r="H46" s="308" t="s">
        <v>354</v>
      </c>
      <c r="I46" s="309"/>
      <c r="J46" s="310"/>
      <c r="N46" s="311" t="s">
        <v>372</v>
      </c>
      <c r="O46" s="312"/>
      <c r="P46" s="312"/>
      <c r="Q46" s="312"/>
      <c r="R46" s="312"/>
      <c r="S46" s="312"/>
      <c r="T46" s="312"/>
      <c r="U46" s="312"/>
      <c r="V46" s="312"/>
      <c r="W46" s="312"/>
      <c r="X46" s="312"/>
      <c r="Y46" s="312"/>
      <c r="Z46" s="312"/>
      <c r="AA46" s="312"/>
      <c r="AB46" s="312"/>
      <c r="AC46" s="313"/>
    </row>
    <row r="47" spans="1:31" ht="49.5" customHeight="1">
      <c r="B47" s="211" t="s">
        <v>117</v>
      </c>
      <c r="C47" s="211" t="s">
        <v>80</v>
      </c>
      <c r="D47" s="212" t="s">
        <v>373</v>
      </c>
      <c r="E47" s="213" t="s">
        <v>374</v>
      </c>
      <c r="F47" s="36" t="s">
        <v>375</v>
      </c>
      <c r="G47" s="214" t="s">
        <v>376</v>
      </c>
      <c r="H47" s="215" t="s">
        <v>374</v>
      </c>
      <c r="I47" s="36" t="s">
        <v>375</v>
      </c>
      <c r="J47" s="214" t="s">
        <v>377</v>
      </c>
      <c r="M47" s="36" t="s">
        <v>373</v>
      </c>
      <c r="N47" s="216" t="s">
        <v>378</v>
      </c>
      <c r="O47" s="216" t="s">
        <v>379</v>
      </c>
      <c r="P47" s="216" t="s">
        <v>380</v>
      </c>
      <c r="Q47" s="216" t="s">
        <v>381</v>
      </c>
      <c r="R47" s="216" t="s">
        <v>382</v>
      </c>
      <c r="S47" s="36" t="s">
        <v>383</v>
      </c>
      <c r="T47" s="36" t="s">
        <v>384</v>
      </c>
      <c r="U47" s="36" t="s">
        <v>385</v>
      </c>
      <c r="V47" s="36" t="s">
        <v>386</v>
      </c>
      <c r="W47" s="36" t="s">
        <v>387</v>
      </c>
      <c r="X47" s="36" t="s">
        <v>388</v>
      </c>
      <c r="Y47" s="36" t="s">
        <v>389</v>
      </c>
      <c r="Z47" s="36" t="s">
        <v>390</v>
      </c>
      <c r="AA47" s="36" t="s">
        <v>391</v>
      </c>
      <c r="AB47" s="36" t="s">
        <v>392</v>
      </c>
      <c r="AC47" s="216" t="s">
        <v>393</v>
      </c>
      <c r="AE47" s="217"/>
    </row>
    <row r="48" spans="1:31" outlineLevel="1">
      <c r="B48" s="218"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8">
        <f>IF(DATE(YEAR('Basisdaten zum Projekt'!$C$5),MONTH('Basisdaten zum Projekt'!$C$5),1)=D48,1,0)</f>
        <v>0</v>
      </c>
      <c r="D48" s="219">
        <f>IF('Basisdaten zum Projekt'!C5=0,0,DATE(YEAR('Basisdaten zum Projekt'!$C$5),1,1))</f>
        <v>44562</v>
      </c>
      <c r="E48" s="220"/>
      <c r="F48" s="168">
        <f t="shared" ref="F48:F59" si="10">215/12*E48</f>
        <v>0</v>
      </c>
      <c r="G48" s="221"/>
      <c r="H48" s="220"/>
      <c r="I48" s="168">
        <f t="shared" ref="I48:I59" si="11">215/12*H48</f>
        <v>0</v>
      </c>
      <c r="J48" s="222"/>
      <c r="M48" s="219">
        <f t="shared" ref="M48:M105" si="12">D48</f>
        <v>44562</v>
      </c>
      <c r="N48" s="223"/>
      <c r="O48" s="223"/>
      <c r="P48" s="223"/>
      <c r="Q48" s="223"/>
      <c r="R48" s="223"/>
      <c r="S48" s="223"/>
      <c r="T48" s="223"/>
      <c r="U48" s="223"/>
      <c r="V48" s="223"/>
      <c r="W48" s="223"/>
      <c r="X48" s="223"/>
      <c r="Y48" s="223"/>
      <c r="Z48" s="223"/>
      <c r="AA48" s="223"/>
      <c r="AB48" s="223"/>
      <c r="AC48" s="195">
        <f t="shared" si="6"/>
        <v>0</v>
      </c>
      <c r="AE48" s="217"/>
    </row>
    <row r="49" spans="2:31" outlineLevel="1">
      <c r="B49" s="218"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8">
        <f>IF(C48&gt;0,C48+1,IF(DATE(YEAR('Basisdaten zum Projekt'!$C$5),MONTH('Basisdaten zum Projekt'!$C$5),1)=D49,1,0))</f>
        <v>0</v>
      </c>
      <c r="D49" s="219">
        <f t="shared" ref="D49:D59" si="13">DATE(YEAR(D48),MONTH(D48)+1,DAY(D48))</f>
        <v>44593</v>
      </c>
      <c r="E49" s="220"/>
      <c r="F49" s="168">
        <f t="shared" si="10"/>
        <v>0</v>
      </c>
      <c r="G49" s="221"/>
      <c r="H49" s="220"/>
      <c r="I49" s="168">
        <f t="shared" si="11"/>
        <v>0</v>
      </c>
      <c r="J49" s="222"/>
      <c r="M49" s="219">
        <f t="shared" si="12"/>
        <v>44593</v>
      </c>
      <c r="N49" s="223"/>
      <c r="O49" s="223"/>
      <c r="P49" s="223"/>
      <c r="Q49" s="223"/>
      <c r="R49" s="223"/>
      <c r="S49" s="223"/>
      <c r="T49" s="223"/>
      <c r="U49" s="223"/>
      <c r="V49" s="223"/>
      <c r="W49" s="223"/>
      <c r="X49" s="223"/>
      <c r="Y49" s="223"/>
      <c r="Z49" s="223"/>
      <c r="AA49" s="223"/>
      <c r="AB49" s="223"/>
      <c r="AC49" s="195">
        <f t="shared" si="6"/>
        <v>0</v>
      </c>
      <c r="AE49" s="217"/>
    </row>
    <row r="50" spans="2:31" outlineLevel="1">
      <c r="B50" s="218"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8">
        <f>IF(C49&gt;0,C49+1,IF(DATE(YEAR('Basisdaten zum Projekt'!$C$5),MONTH('Basisdaten zum Projekt'!$C$5),1)=D50,1,0))</f>
        <v>0</v>
      </c>
      <c r="D50" s="219">
        <f t="shared" si="13"/>
        <v>44621</v>
      </c>
      <c r="E50" s="220"/>
      <c r="F50" s="168">
        <f t="shared" si="10"/>
        <v>0</v>
      </c>
      <c r="G50" s="221"/>
      <c r="H50" s="220"/>
      <c r="I50" s="168">
        <f t="shared" si="11"/>
        <v>0</v>
      </c>
      <c r="J50" s="222"/>
      <c r="M50" s="219">
        <f t="shared" si="12"/>
        <v>44621</v>
      </c>
      <c r="N50" s="223"/>
      <c r="O50" s="223"/>
      <c r="P50" s="223"/>
      <c r="Q50" s="223"/>
      <c r="R50" s="223"/>
      <c r="S50" s="223"/>
      <c r="T50" s="223"/>
      <c r="U50" s="223"/>
      <c r="V50" s="223"/>
      <c r="W50" s="223"/>
      <c r="X50" s="223"/>
      <c r="Y50" s="223"/>
      <c r="Z50" s="223"/>
      <c r="AA50" s="223"/>
      <c r="AB50" s="223"/>
      <c r="AC50" s="195">
        <f t="shared" si="6"/>
        <v>0</v>
      </c>
      <c r="AE50" s="217"/>
    </row>
    <row r="51" spans="2:31" outlineLevel="1">
      <c r="B51" s="218"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P1</v>
      </c>
      <c r="C51" s="218">
        <f>IF(C50&gt;0,C50+1,IF(DATE(YEAR('Basisdaten zum Projekt'!$C$5),MONTH('Basisdaten zum Projekt'!$C$5),1)=D51,1,0))</f>
        <v>1</v>
      </c>
      <c r="D51" s="219">
        <f t="shared" si="13"/>
        <v>44652</v>
      </c>
      <c r="E51" s="220"/>
      <c r="F51" s="168">
        <f t="shared" si="10"/>
        <v>0</v>
      </c>
      <c r="G51" s="221"/>
      <c r="H51" s="220"/>
      <c r="I51" s="168">
        <f t="shared" si="11"/>
        <v>0</v>
      </c>
      <c r="J51" s="222"/>
      <c r="M51" s="219">
        <f t="shared" si="12"/>
        <v>44652</v>
      </c>
      <c r="N51" s="223"/>
      <c r="O51" s="223"/>
      <c r="P51" s="223"/>
      <c r="Q51" s="223"/>
      <c r="R51" s="223"/>
      <c r="S51" s="223"/>
      <c r="T51" s="223"/>
      <c r="U51" s="223"/>
      <c r="V51" s="223"/>
      <c r="W51" s="223"/>
      <c r="X51" s="223"/>
      <c r="Y51" s="223"/>
      <c r="Z51" s="223"/>
      <c r="AA51" s="223"/>
      <c r="AB51" s="223"/>
      <c r="AC51" s="195">
        <f t="shared" si="6"/>
        <v>0</v>
      </c>
      <c r="AD51" s="224"/>
    </row>
    <row r="52" spans="2:31" outlineLevel="1">
      <c r="B52" s="218"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P1</v>
      </c>
      <c r="C52" s="218">
        <f>IF(C51&gt;0,C51+1,IF(DATE(YEAR('Basisdaten zum Projekt'!$C$5),MONTH('Basisdaten zum Projekt'!$C$5),1)=D52,1,0))</f>
        <v>2</v>
      </c>
      <c r="D52" s="219">
        <f t="shared" si="13"/>
        <v>44682</v>
      </c>
      <c r="E52" s="220">
        <v>1</v>
      </c>
      <c r="F52" s="168">
        <f t="shared" si="10"/>
        <v>17.916666666666668</v>
      </c>
      <c r="G52" s="221">
        <v>6093.76</v>
      </c>
      <c r="H52" s="220">
        <v>1</v>
      </c>
      <c r="I52" s="168">
        <f t="shared" si="11"/>
        <v>17.916666666666668</v>
      </c>
      <c r="J52" s="226">
        <v>6093.76</v>
      </c>
      <c r="M52" s="219">
        <f t="shared" si="12"/>
        <v>44682</v>
      </c>
      <c r="N52" s="223">
        <v>137.19999999999999</v>
      </c>
      <c r="O52" s="223"/>
      <c r="P52" s="223"/>
      <c r="Q52" s="223">
        <v>27.4</v>
      </c>
      <c r="R52" s="223"/>
      <c r="S52" s="223"/>
      <c r="T52" s="223"/>
      <c r="U52" s="223"/>
      <c r="V52" s="223"/>
      <c r="W52" s="223"/>
      <c r="X52" s="223"/>
      <c r="Y52" s="223"/>
      <c r="Z52" s="223"/>
      <c r="AA52" s="223"/>
      <c r="AB52" s="223"/>
      <c r="AC52" s="195">
        <f t="shared" si="6"/>
        <v>164.6</v>
      </c>
      <c r="AD52" s="224"/>
      <c r="AE52" s="217"/>
    </row>
    <row r="53" spans="2:31" outlineLevel="1">
      <c r="B53" s="218"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P1</v>
      </c>
      <c r="C53" s="218">
        <f>IF(C52&gt;0,C52+1,IF(DATE(YEAR('Basisdaten zum Projekt'!$C$5),MONTH('Basisdaten zum Projekt'!$C$5),1)=D53,1,0))</f>
        <v>3</v>
      </c>
      <c r="D53" s="219">
        <f t="shared" si="13"/>
        <v>44713</v>
      </c>
      <c r="E53" s="220">
        <v>1</v>
      </c>
      <c r="F53" s="168">
        <f t="shared" si="10"/>
        <v>17.916666666666668</v>
      </c>
      <c r="G53" s="221">
        <v>6093.76</v>
      </c>
      <c r="H53" s="220">
        <v>1</v>
      </c>
      <c r="I53" s="168">
        <f t="shared" si="11"/>
        <v>17.916666666666668</v>
      </c>
      <c r="J53" s="226">
        <v>6093.76</v>
      </c>
      <c r="M53" s="219">
        <f t="shared" si="12"/>
        <v>44713</v>
      </c>
      <c r="N53" s="223">
        <v>121.6</v>
      </c>
      <c r="O53" s="223"/>
      <c r="P53" s="223"/>
      <c r="Q53" s="223">
        <v>43.2</v>
      </c>
      <c r="R53" s="223"/>
      <c r="S53" s="223"/>
      <c r="T53" s="223"/>
      <c r="U53" s="223"/>
      <c r="V53" s="223"/>
      <c r="W53" s="223"/>
      <c r="X53" s="223"/>
      <c r="Y53" s="223"/>
      <c r="Z53" s="223"/>
      <c r="AA53" s="223"/>
      <c r="AB53" s="223"/>
      <c r="AC53" s="195">
        <f t="shared" si="6"/>
        <v>164.8</v>
      </c>
      <c r="AD53" s="224"/>
      <c r="AE53" s="217"/>
    </row>
    <row r="54" spans="2:31" outlineLevel="1">
      <c r="B54" s="218"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P1</v>
      </c>
      <c r="C54" s="218">
        <f>IF(C53&gt;0,C53+1,IF(DATE(YEAR('Basisdaten zum Projekt'!$C$5),MONTH('Basisdaten zum Projekt'!$C$5),1)=D54,1,0))</f>
        <v>4</v>
      </c>
      <c r="D54" s="219">
        <f t="shared" si="13"/>
        <v>44743</v>
      </c>
      <c r="E54" s="220">
        <v>1</v>
      </c>
      <c r="F54" s="168">
        <f t="shared" si="10"/>
        <v>17.916666666666668</v>
      </c>
      <c r="G54" s="221">
        <v>6093.76</v>
      </c>
      <c r="H54" s="220">
        <v>1</v>
      </c>
      <c r="I54" s="168">
        <f t="shared" si="11"/>
        <v>17.916666666666668</v>
      </c>
      <c r="J54" s="226">
        <v>6093.76</v>
      </c>
      <c r="M54" s="219">
        <f t="shared" si="12"/>
        <v>44743</v>
      </c>
      <c r="N54" s="223">
        <v>145</v>
      </c>
      <c r="O54" s="223"/>
      <c r="P54" s="223"/>
      <c r="Q54" s="223">
        <v>19.600000000000001</v>
      </c>
      <c r="R54" s="223"/>
      <c r="S54" s="223"/>
      <c r="T54" s="223"/>
      <c r="U54" s="223"/>
      <c r="V54" s="223"/>
      <c r="W54" s="223"/>
      <c r="X54" s="223"/>
      <c r="Y54" s="223"/>
      <c r="Z54" s="223"/>
      <c r="AA54" s="223"/>
      <c r="AB54" s="223"/>
      <c r="AC54" s="195">
        <f t="shared" si="6"/>
        <v>164.6</v>
      </c>
      <c r="AD54" s="224"/>
      <c r="AE54" s="209"/>
    </row>
    <row r="55" spans="2:31" outlineLevel="1">
      <c r="B55" s="218"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P1</v>
      </c>
      <c r="C55" s="218">
        <f>IF(C54&gt;0,C54+1,IF(DATE(YEAR('Basisdaten zum Projekt'!$C$5),MONTH('Basisdaten zum Projekt'!$C$5),1)=D55,1,0))</f>
        <v>5</v>
      </c>
      <c r="D55" s="219">
        <f t="shared" si="13"/>
        <v>44774</v>
      </c>
      <c r="E55" s="220"/>
      <c r="F55" s="168">
        <f t="shared" si="10"/>
        <v>0</v>
      </c>
      <c r="G55" s="221"/>
      <c r="H55" s="220"/>
      <c r="I55" s="168">
        <f t="shared" si="11"/>
        <v>0</v>
      </c>
      <c r="J55" s="222"/>
      <c r="M55" s="219">
        <f t="shared" si="12"/>
        <v>44774</v>
      </c>
      <c r="N55" s="223"/>
      <c r="O55" s="223"/>
      <c r="P55" s="223"/>
      <c r="Q55" s="223"/>
      <c r="R55" s="223"/>
      <c r="S55" s="223"/>
      <c r="T55" s="223"/>
      <c r="U55" s="223"/>
      <c r="V55" s="223"/>
      <c r="W55" s="223"/>
      <c r="X55" s="223"/>
      <c r="Y55" s="223"/>
      <c r="Z55" s="223"/>
      <c r="AA55" s="223"/>
      <c r="AB55" s="223"/>
      <c r="AC55" s="195">
        <f t="shared" si="6"/>
        <v>0</v>
      </c>
      <c r="AD55" s="224"/>
      <c r="AE55" s="209"/>
    </row>
    <row r="56" spans="2:31" outlineLevel="1">
      <c r="B56" s="218"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P1</v>
      </c>
      <c r="C56" s="218">
        <f>IF(C55&gt;0,C55+1,IF(DATE(YEAR('Basisdaten zum Projekt'!$C$5),MONTH('Basisdaten zum Projekt'!$C$5),1)=D56,1,0))</f>
        <v>6</v>
      </c>
      <c r="D56" s="219">
        <f t="shared" si="13"/>
        <v>44805</v>
      </c>
      <c r="E56" s="220"/>
      <c r="F56" s="168">
        <f t="shared" si="10"/>
        <v>0</v>
      </c>
      <c r="G56" s="221"/>
      <c r="H56" s="220"/>
      <c r="I56" s="168">
        <f t="shared" si="11"/>
        <v>0</v>
      </c>
      <c r="J56" s="222"/>
      <c r="M56" s="219">
        <f t="shared" si="12"/>
        <v>44805</v>
      </c>
      <c r="N56" s="223"/>
      <c r="O56" s="223"/>
      <c r="P56" s="223"/>
      <c r="Q56" s="223"/>
      <c r="R56" s="223"/>
      <c r="S56" s="223"/>
      <c r="T56" s="223"/>
      <c r="U56" s="223"/>
      <c r="V56" s="223"/>
      <c r="W56" s="223"/>
      <c r="X56" s="223"/>
      <c r="Y56" s="223"/>
      <c r="Z56" s="223"/>
      <c r="AA56" s="223"/>
      <c r="AB56" s="223"/>
      <c r="AC56" s="195">
        <f t="shared" si="6"/>
        <v>0</v>
      </c>
      <c r="AD56" s="224"/>
    </row>
    <row r="57" spans="2:31" outlineLevel="1">
      <c r="B57" s="218"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P1</v>
      </c>
      <c r="C57" s="218">
        <f>IF(C56&gt;0,C56+1,IF(DATE(YEAR('Basisdaten zum Projekt'!$C$5),MONTH('Basisdaten zum Projekt'!$C$5),1)=D57,1,0))</f>
        <v>7</v>
      </c>
      <c r="D57" s="219">
        <f t="shared" si="13"/>
        <v>44835</v>
      </c>
      <c r="E57" s="220"/>
      <c r="F57" s="168">
        <f t="shared" si="10"/>
        <v>0</v>
      </c>
      <c r="G57" s="221"/>
      <c r="H57" s="220"/>
      <c r="I57" s="168">
        <f t="shared" si="11"/>
        <v>0</v>
      </c>
      <c r="J57" s="222"/>
      <c r="M57" s="219">
        <f t="shared" si="12"/>
        <v>44835</v>
      </c>
      <c r="N57" s="223"/>
      <c r="O57" s="223"/>
      <c r="P57" s="223"/>
      <c r="Q57" s="223"/>
      <c r="R57" s="223"/>
      <c r="S57" s="223"/>
      <c r="T57" s="223"/>
      <c r="U57" s="223"/>
      <c r="V57" s="223"/>
      <c r="W57" s="223"/>
      <c r="X57" s="223"/>
      <c r="Y57" s="223"/>
      <c r="Z57" s="223"/>
      <c r="AA57" s="223"/>
      <c r="AB57" s="223"/>
      <c r="AC57" s="195">
        <f t="shared" si="6"/>
        <v>0</v>
      </c>
      <c r="AD57" s="224"/>
      <c r="AE57" s="227"/>
    </row>
    <row r="58" spans="2:31" outlineLevel="1">
      <c r="B58" s="218"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P1</v>
      </c>
      <c r="C58" s="218">
        <f>IF(C57&gt;0,C57+1,IF(DATE(YEAR('Basisdaten zum Projekt'!$C$5),MONTH('Basisdaten zum Projekt'!$C$5),1)=D58,1,0))</f>
        <v>8</v>
      </c>
      <c r="D58" s="219">
        <f t="shared" si="13"/>
        <v>44866</v>
      </c>
      <c r="E58" s="220"/>
      <c r="F58" s="168">
        <f t="shared" si="10"/>
        <v>0</v>
      </c>
      <c r="G58" s="221"/>
      <c r="H58" s="220"/>
      <c r="I58" s="168">
        <f t="shared" si="11"/>
        <v>0</v>
      </c>
      <c r="J58" s="222"/>
      <c r="M58" s="219">
        <f t="shared" si="12"/>
        <v>44866</v>
      </c>
      <c r="N58" s="223"/>
      <c r="O58" s="223"/>
      <c r="P58" s="223"/>
      <c r="Q58" s="223"/>
      <c r="R58" s="223"/>
      <c r="S58" s="223"/>
      <c r="T58" s="223"/>
      <c r="U58" s="223"/>
      <c r="V58" s="223"/>
      <c r="W58" s="223"/>
      <c r="X58" s="223"/>
      <c r="Y58" s="223"/>
      <c r="Z58" s="223"/>
      <c r="AA58" s="223"/>
      <c r="AB58" s="223"/>
      <c r="AC58" s="195">
        <f t="shared" si="6"/>
        <v>0</v>
      </c>
      <c r="AD58" s="224"/>
    </row>
    <row r="59" spans="2:31" outlineLevel="1">
      <c r="B59" s="218"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P1</v>
      </c>
      <c r="C59" s="218">
        <f>IF(C58&gt;0,C58+1,IF(DATE(YEAR('Basisdaten zum Projekt'!$C$5),MONTH('Basisdaten zum Projekt'!$C$5),1)=D59,1,0))</f>
        <v>9</v>
      </c>
      <c r="D59" s="219">
        <f t="shared" si="13"/>
        <v>44896</v>
      </c>
      <c r="E59" s="220"/>
      <c r="F59" s="168">
        <f t="shared" si="10"/>
        <v>0</v>
      </c>
      <c r="G59" s="221"/>
      <c r="H59" s="220"/>
      <c r="I59" s="168">
        <f t="shared" si="11"/>
        <v>0</v>
      </c>
      <c r="J59" s="222"/>
      <c r="M59" s="219">
        <f t="shared" si="12"/>
        <v>44896</v>
      </c>
      <c r="N59" s="223"/>
      <c r="O59" s="223"/>
      <c r="P59" s="223"/>
      <c r="Q59" s="223"/>
      <c r="R59" s="223"/>
      <c r="S59" s="223"/>
      <c r="T59" s="223"/>
      <c r="U59" s="223"/>
      <c r="V59" s="223"/>
      <c r="W59" s="223"/>
      <c r="X59" s="223"/>
      <c r="Y59" s="223"/>
      <c r="Z59" s="223"/>
      <c r="AA59" s="223"/>
      <c r="AB59" s="223"/>
      <c r="AC59" s="195">
        <f t="shared" si="6"/>
        <v>0</v>
      </c>
      <c r="AD59" s="224"/>
    </row>
    <row r="60" spans="2:31">
      <c r="B60" s="228"/>
      <c r="C60" s="229"/>
      <c r="D60" s="230">
        <f>D59</f>
        <v>44896</v>
      </c>
      <c r="E60" s="231"/>
      <c r="F60" s="232">
        <f>SUM(F48:F59)</f>
        <v>53.75</v>
      </c>
      <c r="G60" s="233">
        <f>SUM(G48:G59)</f>
        <v>18281.28</v>
      </c>
      <c r="H60" s="234"/>
      <c r="I60" s="232">
        <f>SUM(I48:I59)</f>
        <v>53.75</v>
      </c>
      <c r="J60" s="233">
        <f>SUM(J48:J59)</f>
        <v>18281.28</v>
      </c>
      <c r="M60" s="230">
        <f t="shared" si="12"/>
        <v>44896</v>
      </c>
      <c r="N60" s="235">
        <f>SUM(N48:N59)</f>
        <v>403.79999999999995</v>
      </c>
      <c r="O60" s="236">
        <f>SUM(O48:O59)</f>
        <v>0</v>
      </c>
      <c r="P60" s="235">
        <f>SUM(P48:P59)</f>
        <v>0</v>
      </c>
      <c r="Q60" s="236">
        <f>SUM(Q48:Q59)</f>
        <v>90.199999999999989</v>
      </c>
      <c r="R60" s="236">
        <f>SUM(R48:R59)</f>
        <v>0</v>
      </c>
      <c r="S60" s="236">
        <f t="shared" ref="S60:AB60" si="14">SUM(S48:S59)</f>
        <v>0</v>
      </c>
      <c r="T60" s="236">
        <f t="shared" si="14"/>
        <v>0</v>
      </c>
      <c r="U60" s="236">
        <f t="shared" si="14"/>
        <v>0</v>
      </c>
      <c r="V60" s="236">
        <f t="shared" si="14"/>
        <v>0</v>
      </c>
      <c r="W60" s="236">
        <f t="shared" si="14"/>
        <v>0</v>
      </c>
      <c r="X60" s="236">
        <f t="shared" si="14"/>
        <v>0</v>
      </c>
      <c r="Y60" s="236">
        <f t="shared" si="14"/>
        <v>0</v>
      </c>
      <c r="Z60" s="236">
        <f t="shared" si="14"/>
        <v>0</v>
      </c>
      <c r="AA60" s="236">
        <f t="shared" si="14"/>
        <v>0</v>
      </c>
      <c r="AB60" s="236">
        <f t="shared" si="14"/>
        <v>0</v>
      </c>
      <c r="AC60" s="236">
        <f>SUM(AC48:AC59)</f>
        <v>494</v>
      </c>
      <c r="AD60" s="224"/>
    </row>
    <row r="61" spans="2:31" ht="28.5" customHeight="1">
      <c r="B61" s="158"/>
      <c r="C61" s="158"/>
      <c r="N61" s="235">
        <f>IFERROR(N60/$H$6,0)</f>
        <v>52.170542635658904</v>
      </c>
      <c r="O61" s="235">
        <f>IFERROR(O60/$H$6,0)</f>
        <v>0</v>
      </c>
      <c r="P61" s="235">
        <f>IFERROR(P60/$H$6,0)</f>
        <v>0</v>
      </c>
      <c r="Q61" s="235">
        <f>IFERROR(Q60/$H$6,0)</f>
        <v>11.653746770025839</v>
      </c>
      <c r="R61" s="235">
        <f>IFERROR(R60/$H$6,0)</f>
        <v>0</v>
      </c>
      <c r="S61" s="235">
        <f t="shared" ref="S61:AB61" si="15">IFERROR(S60/$H$6,0)</f>
        <v>0</v>
      </c>
      <c r="T61" s="235">
        <f t="shared" si="15"/>
        <v>0</v>
      </c>
      <c r="U61" s="235">
        <f t="shared" si="15"/>
        <v>0</v>
      </c>
      <c r="V61" s="235">
        <f t="shared" si="15"/>
        <v>0</v>
      </c>
      <c r="W61" s="235">
        <f t="shared" si="15"/>
        <v>0</v>
      </c>
      <c r="X61" s="235">
        <f t="shared" si="15"/>
        <v>0</v>
      </c>
      <c r="Y61" s="235">
        <f t="shared" si="15"/>
        <v>0</v>
      </c>
      <c r="Z61" s="235">
        <f t="shared" si="15"/>
        <v>0</v>
      </c>
      <c r="AA61" s="235">
        <f t="shared" si="15"/>
        <v>0</v>
      </c>
      <c r="AB61" s="235">
        <f t="shared" si="15"/>
        <v>0</v>
      </c>
      <c r="AC61" s="235">
        <f>IFERROR(AC60/$H$6,0)</f>
        <v>63.824289405684752</v>
      </c>
      <c r="AD61" s="237" t="s">
        <v>394</v>
      </c>
    </row>
    <row r="62" spans="2:31">
      <c r="B62" s="158"/>
      <c r="C62" s="158"/>
      <c r="N62" s="238"/>
      <c r="O62" s="238"/>
      <c r="P62" s="238"/>
      <c r="Q62" s="238"/>
      <c r="R62" s="238"/>
      <c r="S62" s="239"/>
      <c r="T62" s="240"/>
      <c r="U62" s="241"/>
      <c r="V62" s="241"/>
      <c r="W62" s="241"/>
      <c r="X62" s="241"/>
      <c r="Y62" s="241"/>
      <c r="Z62" s="241"/>
      <c r="AA62" s="241"/>
      <c r="AB62" s="242"/>
      <c r="AC62" s="238"/>
      <c r="AD62" s="243"/>
    </row>
    <row r="63" spans="2:31" outlineLevel="1">
      <c r="B63" s="218"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P1</v>
      </c>
      <c r="C63" s="218">
        <f>IF(C59&gt;0,C59+1,IF(DATE(YEAR('Basisdaten zum Projekt'!$C$5),MONTH('Basisdaten zum Projekt'!$C$5),1)=D63,1,0))</f>
        <v>10</v>
      </c>
      <c r="D63" s="219">
        <f>DATE(YEAR(D59),MONTH(D59)+1,DAY(D59))</f>
        <v>44927</v>
      </c>
      <c r="E63" s="244"/>
      <c r="F63" s="245">
        <f t="shared" ref="F63:F74" si="16">215/12*E63</f>
        <v>0</v>
      </c>
      <c r="G63" s="246"/>
      <c r="H63" s="244"/>
      <c r="I63" s="245">
        <f t="shared" ref="I63:I74" si="17">215/12*H63</f>
        <v>0</v>
      </c>
      <c r="J63" s="247"/>
      <c r="M63" s="219">
        <f t="shared" si="12"/>
        <v>44927</v>
      </c>
      <c r="N63" s="223"/>
      <c r="O63" s="223"/>
      <c r="P63" s="223"/>
      <c r="Q63" s="223"/>
      <c r="R63" s="223"/>
      <c r="S63" s="223"/>
      <c r="T63" s="223"/>
      <c r="U63" s="223"/>
      <c r="V63" s="223"/>
      <c r="W63" s="223"/>
      <c r="X63" s="223"/>
      <c r="Y63" s="223"/>
      <c r="Z63" s="223"/>
      <c r="AA63" s="223"/>
      <c r="AB63" s="223"/>
      <c r="AC63" s="195">
        <f t="shared" ref="AC63:AC74" si="18">SUM(N63:AB63)</f>
        <v>0</v>
      </c>
      <c r="AD63" s="224"/>
      <c r="AE63" s="227"/>
    </row>
    <row r="64" spans="2:31" outlineLevel="1">
      <c r="B64" s="218"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P1</v>
      </c>
      <c r="C64" s="218">
        <f>IF(C63&gt;0,C63+1,IF(DATE(YEAR('Basisdaten zum Projekt'!$C$5),MONTH('Basisdaten zum Projekt'!$C$5),1)=D64,1,0))</f>
        <v>11</v>
      </c>
      <c r="D64" s="219">
        <f t="shared" ref="D64:D74" si="19">DATE(YEAR(D63),MONTH(D63)+1,DAY(D63))</f>
        <v>44958</v>
      </c>
      <c r="E64" s="220">
        <v>1</v>
      </c>
      <c r="F64" s="168">
        <f t="shared" si="16"/>
        <v>17.916666666666668</v>
      </c>
      <c r="G64" s="221">
        <v>6276.57</v>
      </c>
      <c r="H64" s="220">
        <v>1</v>
      </c>
      <c r="I64" s="168">
        <f t="shared" si="17"/>
        <v>17.916666666666668</v>
      </c>
      <c r="J64" s="226">
        <v>6276.57</v>
      </c>
      <c r="M64" s="219">
        <f t="shared" si="12"/>
        <v>44958</v>
      </c>
      <c r="N64" s="223">
        <v>105.6</v>
      </c>
      <c r="O64" s="223"/>
      <c r="P64" s="223"/>
      <c r="Q64" s="223">
        <v>66.599999999999994</v>
      </c>
      <c r="R64" s="223"/>
      <c r="S64" s="223"/>
      <c r="T64" s="223"/>
      <c r="U64" s="223"/>
      <c r="V64" s="223"/>
      <c r="W64" s="223"/>
      <c r="X64" s="223"/>
      <c r="Y64" s="223"/>
      <c r="Z64" s="223"/>
      <c r="AA64" s="223"/>
      <c r="AB64" s="223"/>
      <c r="AC64" s="195">
        <f t="shared" si="18"/>
        <v>172.2</v>
      </c>
      <c r="AD64" s="224"/>
    </row>
    <row r="65" spans="2:30" outlineLevel="1">
      <c r="B65" s="218"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P1</v>
      </c>
      <c r="C65" s="218">
        <f>IF(C64&gt;0,C64+1,IF(DATE(YEAR('Basisdaten zum Projekt'!$C$5),MONTH('Basisdaten zum Projekt'!$C$5),1)=D65,1,0))</f>
        <v>12</v>
      </c>
      <c r="D65" s="219">
        <f t="shared" si="19"/>
        <v>44986</v>
      </c>
      <c r="E65" s="220">
        <v>1</v>
      </c>
      <c r="F65" s="168">
        <f t="shared" si="16"/>
        <v>17.916666666666668</v>
      </c>
      <c r="G65" s="221">
        <v>6276.57</v>
      </c>
      <c r="H65" s="220">
        <v>1</v>
      </c>
      <c r="I65" s="168">
        <f t="shared" si="17"/>
        <v>17.916666666666668</v>
      </c>
      <c r="J65" s="226">
        <v>6276.57</v>
      </c>
      <c r="M65" s="219">
        <f t="shared" si="12"/>
        <v>44986</v>
      </c>
      <c r="N65" s="223">
        <v>109.6</v>
      </c>
      <c r="O65" s="223"/>
      <c r="P65" s="223"/>
      <c r="Q65" s="223">
        <v>62.8</v>
      </c>
      <c r="R65" s="223"/>
      <c r="S65" s="223"/>
      <c r="T65" s="223"/>
      <c r="U65" s="223"/>
      <c r="V65" s="223"/>
      <c r="W65" s="223"/>
      <c r="X65" s="223"/>
      <c r="Y65" s="223"/>
      <c r="Z65" s="223"/>
      <c r="AA65" s="223"/>
      <c r="AB65" s="223"/>
      <c r="AC65" s="195">
        <f t="shared" si="18"/>
        <v>172.39999999999998</v>
      </c>
      <c r="AD65" s="224"/>
    </row>
    <row r="66" spans="2:30" outlineLevel="1">
      <c r="B66" s="218"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P2</v>
      </c>
      <c r="C66" s="218">
        <f>IF(C65&gt;0,C65+1,IF(DATE(YEAR('Basisdaten zum Projekt'!$C$5),MONTH('Basisdaten zum Projekt'!$C$5),1)=D66,1,0))</f>
        <v>13</v>
      </c>
      <c r="D66" s="219">
        <f t="shared" si="19"/>
        <v>45017</v>
      </c>
      <c r="E66" s="220"/>
      <c r="F66" s="168">
        <f t="shared" si="16"/>
        <v>0</v>
      </c>
      <c r="G66" s="221"/>
      <c r="H66" s="220"/>
      <c r="I66" s="168">
        <f t="shared" si="17"/>
        <v>0</v>
      </c>
      <c r="J66" s="222"/>
      <c r="M66" s="219">
        <f t="shared" si="12"/>
        <v>45017</v>
      </c>
      <c r="N66" s="223"/>
      <c r="O66" s="223"/>
      <c r="P66" s="223"/>
      <c r="Q66" s="223"/>
      <c r="R66" s="223"/>
      <c r="S66" s="223"/>
      <c r="T66" s="223"/>
      <c r="U66" s="223"/>
      <c r="V66" s="223"/>
      <c r="W66" s="223"/>
      <c r="X66" s="223"/>
      <c r="Y66" s="223"/>
      <c r="Z66" s="223"/>
      <c r="AA66" s="223"/>
      <c r="AB66" s="223"/>
      <c r="AC66" s="195">
        <f t="shared" si="18"/>
        <v>0</v>
      </c>
      <c r="AD66" s="224"/>
    </row>
    <row r="67" spans="2:30" outlineLevel="1">
      <c r="B67" s="218"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P2</v>
      </c>
      <c r="C67" s="218">
        <f>IF(C66&gt;0,C66+1,IF(DATE(YEAR('Basisdaten zum Projekt'!$C$5),MONTH('Basisdaten zum Projekt'!$C$5),1)=D67,1,0))</f>
        <v>14</v>
      </c>
      <c r="D67" s="219">
        <f t="shared" si="19"/>
        <v>45047</v>
      </c>
      <c r="E67" s="220"/>
      <c r="F67" s="168">
        <f t="shared" si="16"/>
        <v>0</v>
      </c>
      <c r="G67" s="221"/>
      <c r="H67" s="220"/>
      <c r="I67" s="168">
        <f t="shared" si="17"/>
        <v>0</v>
      </c>
      <c r="J67" s="222"/>
      <c r="M67" s="219">
        <f t="shared" si="12"/>
        <v>45047</v>
      </c>
      <c r="N67" s="223"/>
      <c r="O67" s="223"/>
      <c r="P67" s="223"/>
      <c r="Q67" s="223"/>
      <c r="R67" s="223"/>
      <c r="S67" s="223"/>
      <c r="T67" s="223"/>
      <c r="U67" s="223"/>
      <c r="V67" s="223"/>
      <c r="W67" s="223"/>
      <c r="X67" s="223"/>
      <c r="Y67" s="223"/>
      <c r="Z67" s="223"/>
      <c r="AA67" s="223"/>
      <c r="AB67" s="223"/>
      <c r="AC67" s="195">
        <f t="shared" si="18"/>
        <v>0</v>
      </c>
      <c r="AD67" s="224"/>
    </row>
    <row r="68" spans="2:30" outlineLevel="1">
      <c r="B68" s="218"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P2</v>
      </c>
      <c r="C68" s="218">
        <f>IF(C67&gt;0,C67+1,IF(DATE(YEAR('Basisdaten zum Projekt'!$C$5),MONTH('Basisdaten zum Projekt'!$C$5),1)=D68,1,0))</f>
        <v>15</v>
      </c>
      <c r="D68" s="219">
        <f t="shared" si="19"/>
        <v>45078</v>
      </c>
      <c r="E68" s="220"/>
      <c r="F68" s="168">
        <f t="shared" si="16"/>
        <v>0</v>
      </c>
      <c r="G68" s="221"/>
      <c r="H68" s="220"/>
      <c r="I68" s="168">
        <f t="shared" si="17"/>
        <v>0</v>
      </c>
      <c r="J68" s="222"/>
      <c r="M68" s="219">
        <f t="shared" si="12"/>
        <v>45078</v>
      </c>
      <c r="N68" s="223"/>
      <c r="O68" s="223"/>
      <c r="P68" s="223"/>
      <c r="Q68" s="223"/>
      <c r="R68" s="223"/>
      <c r="S68" s="223"/>
      <c r="T68" s="223"/>
      <c r="U68" s="223"/>
      <c r="V68" s="223"/>
      <c r="W68" s="223"/>
      <c r="X68" s="223"/>
      <c r="Y68" s="223"/>
      <c r="Z68" s="223"/>
      <c r="AA68" s="223"/>
      <c r="AB68" s="223"/>
      <c r="AC68" s="195">
        <f t="shared" si="18"/>
        <v>0</v>
      </c>
      <c r="AD68" s="224"/>
    </row>
    <row r="69" spans="2:30" outlineLevel="1">
      <c r="B69" s="218"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P2</v>
      </c>
      <c r="C69" s="218">
        <f>IF(C68&gt;0,C68+1,IF(DATE(YEAR('Basisdaten zum Projekt'!$C$5),MONTH('Basisdaten zum Projekt'!$C$5),1)=D69,1,0))</f>
        <v>16</v>
      </c>
      <c r="D69" s="219">
        <f t="shared" si="19"/>
        <v>45108</v>
      </c>
      <c r="E69" s="220"/>
      <c r="F69" s="168">
        <f t="shared" si="16"/>
        <v>0</v>
      </c>
      <c r="G69" s="221"/>
      <c r="H69" s="220"/>
      <c r="I69" s="168">
        <f t="shared" si="17"/>
        <v>0</v>
      </c>
      <c r="J69" s="222"/>
      <c r="M69" s="219">
        <f t="shared" si="12"/>
        <v>45108</v>
      </c>
      <c r="N69" s="223"/>
      <c r="O69" s="223"/>
      <c r="P69" s="223"/>
      <c r="Q69" s="223"/>
      <c r="R69" s="223"/>
      <c r="S69" s="223"/>
      <c r="T69" s="223"/>
      <c r="U69" s="223"/>
      <c r="V69" s="223"/>
      <c r="W69" s="223"/>
      <c r="X69" s="223"/>
      <c r="Y69" s="223"/>
      <c r="Z69" s="223"/>
      <c r="AA69" s="223"/>
      <c r="AB69" s="223"/>
      <c r="AC69" s="195">
        <f t="shared" si="18"/>
        <v>0</v>
      </c>
      <c r="AD69" s="224"/>
    </row>
    <row r="70" spans="2:30" outlineLevel="1">
      <c r="B70" s="218"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P2</v>
      </c>
      <c r="C70" s="218">
        <f>IF(C69&gt;0,C69+1,IF(DATE(YEAR('Basisdaten zum Projekt'!$C$5),MONTH('Basisdaten zum Projekt'!$C$5),1)=D70,1,0))</f>
        <v>17</v>
      </c>
      <c r="D70" s="219">
        <f t="shared" si="19"/>
        <v>45139</v>
      </c>
      <c r="E70" s="220"/>
      <c r="F70" s="168">
        <f t="shared" si="16"/>
        <v>0</v>
      </c>
      <c r="G70" s="221"/>
      <c r="H70" s="220"/>
      <c r="I70" s="168">
        <f t="shared" si="17"/>
        <v>0</v>
      </c>
      <c r="J70" s="222"/>
      <c r="M70" s="219">
        <f t="shared" si="12"/>
        <v>45139</v>
      </c>
      <c r="N70" s="223"/>
      <c r="O70" s="223"/>
      <c r="P70" s="223"/>
      <c r="Q70" s="223"/>
      <c r="R70" s="223"/>
      <c r="S70" s="223"/>
      <c r="T70" s="223"/>
      <c r="U70" s="223"/>
      <c r="V70" s="223"/>
      <c r="W70" s="223"/>
      <c r="X70" s="223"/>
      <c r="Y70" s="223"/>
      <c r="Z70" s="223"/>
      <c r="AA70" s="223"/>
      <c r="AB70" s="223"/>
      <c r="AC70" s="195">
        <f t="shared" si="18"/>
        <v>0</v>
      </c>
      <c r="AD70" s="224"/>
    </row>
    <row r="71" spans="2:30" outlineLevel="1">
      <c r="B71" s="218"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P2</v>
      </c>
      <c r="C71" s="218">
        <f>IF(C70&gt;0,C70+1,IF(DATE(YEAR('Basisdaten zum Projekt'!$C$5),MONTH('Basisdaten zum Projekt'!$C$5),1)=D71,1,0))</f>
        <v>18</v>
      </c>
      <c r="D71" s="219">
        <f t="shared" si="19"/>
        <v>45170</v>
      </c>
      <c r="E71" s="220"/>
      <c r="F71" s="168">
        <f t="shared" si="16"/>
        <v>0</v>
      </c>
      <c r="G71" s="221"/>
      <c r="H71" s="220"/>
      <c r="I71" s="168">
        <f t="shared" si="17"/>
        <v>0</v>
      </c>
      <c r="J71" s="222"/>
      <c r="M71" s="219">
        <f t="shared" si="12"/>
        <v>45170</v>
      </c>
      <c r="N71" s="223"/>
      <c r="O71" s="223"/>
      <c r="P71" s="223"/>
      <c r="Q71" s="223"/>
      <c r="R71" s="223"/>
      <c r="S71" s="223"/>
      <c r="T71" s="223"/>
      <c r="U71" s="223"/>
      <c r="V71" s="223"/>
      <c r="W71" s="223"/>
      <c r="X71" s="223"/>
      <c r="Y71" s="223"/>
      <c r="Z71" s="223"/>
      <c r="AA71" s="223"/>
      <c r="AB71" s="223"/>
      <c r="AC71" s="195">
        <f t="shared" si="18"/>
        <v>0</v>
      </c>
      <c r="AD71" s="224"/>
    </row>
    <row r="72" spans="2:30" outlineLevel="1">
      <c r="B72" s="218"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P2</v>
      </c>
      <c r="C72" s="218">
        <f>IF(C71&gt;0,C71+1,IF(DATE(YEAR('Basisdaten zum Projekt'!$C$5),MONTH('Basisdaten zum Projekt'!$C$5),1)=D72,1,0))</f>
        <v>19</v>
      </c>
      <c r="D72" s="219">
        <f t="shared" si="19"/>
        <v>45200</v>
      </c>
      <c r="E72" s="220"/>
      <c r="F72" s="168">
        <f t="shared" si="16"/>
        <v>0</v>
      </c>
      <c r="G72" s="221"/>
      <c r="H72" s="220"/>
      <c r="I72" s="168">
        <f t="shared" si="17"/>
        <v>0</v>
      </c>
      <c r="J72" s="222"/>
      <c r="M72" s="219">
        <f t="shared" si="12"/>
        <v>45200</v>
      </c>
      <c r="N72" s="223"/>
      <c r="O72" s="223"/>
      <c r="P72" s="223"/>
      <c r="Q72" s="223"/>
      <c r="R72" s="223"/>
      <c r="S72" s="223"/>
      <c r="T72" s="223"/>
      <c r="U72" s="223"/>
      <c r="V72" s="223"/>
      <c r="W72" s="223"/>
      <c r="X72" s="223"/>
      <c r="Y72" s="223"/>
      <c r="Z72" s="223"/>
      <c r="AA72" s="223"/>
      <c r="AB72" s="223"/>
      <c r="AC72" s="195">
        <f t="shared" si="18"/>
        <v>0</v>
      </c>
      <c r="AD72" s="224"/>
    </row>
    <row r="73" spans="2:30" outlineLevel="1">
      <c r="B73" s="218"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P2</v>
      </c>
      <c r="C73" s="218">
        <f>IF(C72&gt;0,C72+1,IF(DATE(YEAR('Basisdaten zum Projekt'!$C$5),MONTH('Basisdaten zum Projekt'!$C$5),1)=D73,1,0))</f>
        <v>20</v>
      </c>
      <c r="D73" s="219">
        <f t="shared" si="19"/>
        <v>45231</v>
      </c>
      <c r="E73" s="220"/>
      <c r="F73" s="168">
        <f t="shared" si="16"/>
        <v>0</v>
      </c>
      <c r="G73" s="221"/>
      <c r="H73" s="220"/>
      <c r="I73" s="168">
        <f t="shared" si="17"/>
        <v>0</v>
      </c>
      <c r="J73" s="222"/>
      <c r="M73" s="219">
        <f t="shared" si="12"/>
        <v>45231</v>
      </c>
      <c r="N73" s="223"/>
      <c r="O73" s="223"/>
      <c r="P73" s="223"/>
      <c r="Q73" s="223"/>
      <c r="R73" s="223"/>
      <c r="S73" s="223"/>
      <c r="T73" s="223"/>
      <c r="U73" s="223"/>
      <c r="V73" s="223"/>
      <c r="W73" s="223"/>
      <c r="X73" s="223"/>
      <c r="Y73" s="223"/>
      <c r="Z73" s="223"/>
      <c r="AA73" s="223"/>
      <c r="AB73" s="223"/>
      <c r="AC73" s="195">
        <f t="shared" si="18"/>
        <v>0</v>
      </c>
      <c r="AD73" s="224"/>
    </row>
    <row r="74" spans="2:30" outlineLevel="1">
      <c r="B74" s="218"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P2</v>
      </c>
      <c r="C74" s="218">
        <f>IF(C73&gt;0,C73+1,IF(DATE(YEAR('Basisdaten zum Projekt'!$C$5),MONTH('Basisdaten zum Projekt'!$C$5),1)=D74,1,0))</f>
        <v>21</v>
      </c>
      <c r="D74" s="219">
        <f t="shared" si="19"/>
        <v>45261</v>
      </c>
      <c r="E74" s="220"/>
      <c r="F74" s="168">
        <f t="shared" si="16"/>
        <v>0</v>
      </c>
      <c r="G74" s="221"/>
      <c r="H74" s="220"/>
      <c r="I74" s="168">
        <f t="shared" si="17"/>
        <v>0</v>
      </c>
      <c r="J74" s="222"/>
      <c r="M74" s="219">
        <f t="shared" si="12"/>
        <v>45261</v>
      </c>
      <c r="N74" s="223"/>
      <c r="O74" s="223"/>
      <c r="P74" s="223"/>
      <c r="Q74" s="223"/>
      <c r="R74" s="223"/>
      <c r="S74" s="223"/>
      <c r="T74" s="223"/>
      <c r="U74" s="223"/>
      <c r="V74" s="223"/>
      <c r="W74" s="223"/>
      <c r="X74" s="223"/>
      <c r="Y74" s="223"/>
      <c r="Z74" s="223"/>
      <c r="AA74" s="223"/>
      <c r="AB74" s="223"/>
      <c r="AC74" s="195">
        <f t="shared" si="18"/>
        <v>0</v>
      </c>
      <c r="AD74" s="224"/>
    </row>
    <row r="75" spans="2:30">
      <c r="B75" s="228"/>
      <c r="C75" s="229"/>
      <c r="D75" s="230">
        <f>D74</f>
        <v>45261</v>
      </c>
      <c r="E75" s="231"/>
      <c r="F75" s="232">
        <f>SUM(F63:F74)</f>
        <v>35.833333333333336</v>
      </c>
      <c r="G75" s="233">
        <f>SUM(G63:G74)</f>
        <v>12553.14</v>
      </c>
      <c r="H75" s="248"/>
      <c r="I75" s="232">
        <f>SUM(I63:I74)</f>
        <v>35.833333333333336</v>
      </c>
      <c r="J75" s="233">
        <f>SUM(J63:J74)</f>
        <v>12553.14</v>
      </c>
      <c r="M75" s="230">
        <f t="shared" si="12"/>
        <v>45261</v>
      </c>
      <c r="N75" s="236">
        <f>SUM(N63:N74)</f>
        <v>215.2</v>
      </c>
      <c r="O75" s="236">
        <f>SUM(O63:O74)</f>
        <v>0</v>
      </c>
      <c r="P75" s="236">
        <f>SUM(P63:P74)</f>
        <v>0</v>
      </c>
      <c r="Q75" s="236">
        <f>SUM(Q63:Q74)</f>
        <v>129.39999999999998</v>
      </c>
      <c r="R75" s="236">
        <f>SUM(R63:R74)</f>
        <v>0</v>
      </c>
      <c r="S75" s="236">
        <f t="shared" ref="S75:AB75" si="20">SUM(S63:S74)</f>
        <v>0</v>
      </c>
      <c r="T75" s="236">
        <f t="shared" si="20"/>
        <v>0</v>
      </c>
      <c r="U75" s="236">
        <f t="shared" si="20"/>
        <v>0</v>
      </c>
      <c r="V75" s="236">
        <f t="shared" si="20"/>
        <v>0</v>
      </c>
      <c r="W75" s="236">
        <f t="shared" si="20"/>
        <v>0</v>
      </c>
      <c r="X75" s="236">
        <f t="shared" si="20"/>
        <v>0</v>
      </c>
      <c r="Y75" s="236">
        <f t="shared" si="20"/>
        <v>0</v>
      </c>
      <c r="Z75" s="236">
        <f t="shared" si="20"/>
        <v>0</v>
      </c>
      <c r="AA75" s="236">
        <f t="shared" si="20"/>
        <v>0</v>
      </c>
      <c r="AB75" s="236">
        <f t="shared" si="20"/>
        <v>0</v>
      </c>
      <c r="AC75" s="236">
        <f>SUM(AC63:AC74)</f>
        <v>344.59999999999997</v>
      </c>
      <c r="AD75" s="224"/>
    </row>
    <row r="76" spans="2:30" ht="28.5" customHeight="1">
      <c r="B76" s="158"/>
      <c r="C76" s="158"/>
      <c r="N76" s="235">
        <f>IFERROR(N75/$H$6,0)</f>
        <v>27.80361757105943</v>
      </c>
      <c r="O76" s="235">
        <f>IFERROR(O75/$H$6,0)</f>
        <v>0</v>
      </c>
      <c r="P76" s="235">
        <f>IFERROR(P75/$H$6,0)</f>
        <v>0</v>
      </c>
      <c r="Q76" s="235">
        <f>IFERROR(Q75/$H$6,0)</f>
        <v>16.718346253229971</v>
      </c>
      <c r="R76" s="235">
        <f>IFERROR(R75/$H$6,0)</f>
        <v>0</v>
      </c>
      <c r="S76" s="235">
        <f t="shared" ref="S76:AB76" si="21">IFERROR(S75/$H$6,0)</f>
        <v>0</v>
      </c>
      <c r="T76" s="235">
        <f t="shared" si="21"/>
        <v>0</v>
      </c>
      <c r="U76" s="235">
        <f t="shared" si="21"/>
        <v>0</v>
      </c>
      <c r="V76" s="235">
        <f t="shared" si="21"/>
        <v>0</v>
      </c>
      <c r="W76" s="235">
        <f t="shared" si="21"/>
        <v>0</v>
      </c>
      <c r="X76" s="235">
        <f t="shared" si="21"/>
        <v>0</v>
      </c>
      <c r="Y76" s="235">
        <f t="shared" si="21"/>
        <v>0</v>
      </c>
      <c r="Z76" s="235">
        <f t="shared" si="21"/>
        <v>0</v>
      </c>
      <c r="AA76" s="235">
        <f t="shared" si="21"/>
        <v>0</v>
      </c>
      <c r="AB76" s="235">
        <f t="shared" si="21"/>
        <v>0</v>
      </c>
      <c r="AC76" s="235">
        <f>IFERROR(AC75/$H$6,0)</f>
        <v>44.521963824289401</v>
      </c>
      <c r="AD76" s="237" t="s">
        <v>394</v>
      </c>
    </row>
    <row r="77" spans="2:30">
      <c r="B77" s="158"/>
      <c r="C77" s="158"/>
      <c r="N77" s="238"/>
      <c r="O77" s="238"/>
      <c r="P77" s="238"/>
      <c r="Q77" s="238"/>
      <c r="R77" s="238"/>
      <c r="S77" s="239"/>
      <c r="T77" s="240"/>
      <c r="U77" s="241"/>
      <c r="V77" s="241"/>
      <c r="W77" s="241"/>
      <c r="X77" s="241"/>
      <c r="Y77" s="241"/>
      <c r="Z77" s="241"/>
      <c r="AA77" s="241"/>
      <c r="AB77" s="242"/>
      <c r="AC77" s="238"/>
      <c r="AD77" s="243"/>
    </row>
    <row r="78" spans="2:30" outlineLevel="1">
      <c r="B78" s="218"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P2</v>
      </c>
      <c r="C78" s="218">
        <f>IF(C74&gt;0,C74+1,IF(DATE(YEAR('Basisdaten zum Projekt'!$C$5),MONTH('Basisdaten zum Projekt'!$C$5),1)=D78,1,0))</f>
        <v>22</v>
      </c>
      <c r="D78" s="219">
        <f>DATE(YEAR(D74),MONTH(D74)+1,DAY(D74))</f>
        <v>45292</v>
      </c>
      <c r="E78" s="244"/>
      <c r="F78" s="245">
        <f t="shared" ref="F78:F89" si="22">215/12*E78</f>
        <v>0</v>
      </c>
      <c r="G78" s="246"/>
      <c r="H78" s="244"/>
      <c r="I78" s="245">
        <f t="shared" ref="I78:I89" si="23">215/12*H78</f>
        <v>0</v>
      </c>
      <c r="J78" s="247"/>
      <c r="M78" s="219">
        <f t="shared" si="12"/>
        <v>45292</v>
      </c>
      <c r="N78" s="223"/>
      <c r="O78" s="223"/>
      <c r="P78" s="223"/>
      <c r="Q78" s="223"/>
      <c r="R78" s="223"/>
      <c r="S78" s="223"/>
      <c r="T78" s="223"/>
      <c r="U78" s="223"/>
      <c r="V78" s="223"/>
      <c r="W78" s="223"/>
      <c r="X78" s="223"/>
      <c r="Y78" s="223"/>
      <c r="Z78" s="223"/>
      <c r="AA78" s="223"/>
      <c r="AB78" s="223"/>
      <c r="AC78" s="195">
        <f t="shared" ref="AC78:AC89" si="24">SUM(N78:AB78)</f>
        <v>0</v>
      </c>
      <c r="AD78" s="224"/>
    </row>
    <row r="79" spans="2:30" outlineLevel="1">
      <c r="B79" s="218"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P2</v>
      </c>
      <c r="C79" s="218">
        <f>IF(C78&gt;0,C78+1,IF(DATE(YEAR('Basisdaten zum Projekt'!$C$5),MONTH('Basisdaten zum Projekt'!$C$5),1)=D79,1,0))</f>
        <v>23</v>
      </c>
      <c r="D79" s="219">
        <f t="shared" ref="D79:D89" si="25">DATE(YEAR(D78),MONTH(D78)+1,DAY(D78))</f>
        <v>45323</v>
      </c>
      <c r="E79" s="220"/>
      <c r="F79" s="168">
        <f t="shared" si="22"/>
        <v>0</v>
      </c>
      <c r="G79" s="221"/>
      <c r="H79" s="220"/>
      <c r="I79" s="168">
        <f t="shared" si="23"/>
        <v>0</v>
      </c>
      <c r="J79" s="222"/>
      <c r="M79" s="219">
        <f t="shared" si="12"/>
        <v>45323</v>
      </c>
      <c r="N79" s="223"/>
      <c r="O79" s="223"/>
      <c r="P79" s="223"/>
      <c r="Q79" s="223"/>
      <c r="R79" s="223"/>
      <c r="S79" s="223"/>
      <c r="T79" s="223"/>
      <c r="U79" s="223"/>
      <c r="V79" s="223"/>
      <c r="W79" s="223"/>
      <c r="X79" s="223"/>
      <c r="Y79" s="223"/>
      <c r="Z79" s="223"/>
      <c r="AA79" s="223"/>
      <c r="AB79" s="223"/>
      <c r="AC79" s="195">
        <f t="shared" si="24"/>
        <v>0</v>
      </c>
      <c r="AD79" s="224"/>
    </row>
    <row r="80" spans="2:30" outlineLevel="1">
      <c r="B80" s="218"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P2</v>
      </c>
      <c r="C80" s="218">
        <f>IF(C79&gt;0,C79+1,IF(DATE(YEAR('Basisdaten zum Projekt'!$C$5),MONTH('Basisdaten zum Projekt'!$C$5),1)=D80,1,0))</f>
        <v>24</v>
      </c>
      <c r="D80" s="219">
        <f t="shared" si="25"/>
        <v>45352</v>
      </c>
      <c r="E80" s="220"/>
      <c r="F80" s="168">
        <f t="shared" si="22"/>
        <v>0</v>
      </c>
      <c r="G80" s="221"/>
      <c r="H80" s="220"/>
      <c r="I80" s="168">
        <f t="shared" si="23"/>
        <v>0</v>
      </c>
      <c r="J80" s="222"/>
      <c r="M80" s="219">
        <f t="shared" si="12"/>
        <v>45352</v>
      </c>
      <c r="N80" s="223"/>
      <c r="O80" s="223"/>
      <c r="P80" s="223"/>
      <c r="Q80" s="223"/>
      <c r="R80" s="223"/>
      <c r="S80" s="223"/>
      <c r="T80" s="223"/>
      <c r="U80" s="223"/>
      <c r="V80" s="223"/>
      <c r="W80" s="223"/>
      <c r="X80" s="223"/>
      <c r="Y80" s="223"/>
      <c r="Z80" s="223"/>
      <c r="AA80" s="223"/>
      <c r="AB80" s="223"/>
      <c r="AC80" s="195">
        <f t="shared" si="24"/>
        <v>0</v>
      </c>
      <c r="AD80" s="224"/>
    </row>
    <row r="81" spans="2:30" outlineLevel="1">
      <c r="B81" s="218"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P2</v>
      </c>
      <c r="C81" s="218">
        <f>IF(C80&gt;0,C80+1,IF(DATE(YEAR('Basisdaten zum Projekt'!$C$5),MONTH('Basisdaten zum Projekt'!$C$5),1)=D81,1,0))</f>
        <v>25</v>
      </c>
      <c r="D81" s="219">
        <f t="shared" si="25"/>
        <v>45383</v>
      </c>
      <c r="E81" s="220"/>
      <c r="F81" s="168">
        <f t="shared" si="22"/>
        <v>0</v>
      </c>
      <c r="G81" s="221"/>
      <c r="H81" s="220"/>
      <c r="I81" s="168">
        <f t="shared" si="23"/>
        <v>0</v>
      </c>
      <c r="J81" s="222"/>
      <c r="M81" s="219">
        <f t="shared" si="12"/>
        <v>45383</v>
      </c>
      <c r="N81" s="223"/>
      <c r="O81" s="223"/>
      <c r="P81" s="223"/>
      <c r="Q81" s="223"/>
      <c r="R81" s="223"/>
      <c r="S81" s="223"/>
      <c r="T81" s="223"/>
      <c r="U81" s="223"/>
      <c r="V81" s="223"/>
      <c r="W81" s="223"/>
      <c r="X81" s="223"/>
      <c r="Y81" s="223"/>
      <c r="Z81" s="223"/>
      <c r="AA81" s="223"/>
      <c r="AB81" s="223"/>
      <c r="AC81" s="195">
        <f t="shared" si="24"/>
        <v>0</v>
      </c>
      <c r="AD81" s="224"/>
    </row>
    <row r="82" spans="2:30" outlineLevel="1">
      <c r="B82" s="218"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P2</v>
      </c>
      <c r="C82" s="218">
        <f>IF(C81&gt;0,C81+1,IF(DATE(YEAR('Basisdaten zum Projekt'!$C$5),MONTH('Basisdaten zum Projekt'!$C$5),1)=D82,1,0))</f>
        <v>26</v>
      </c>
      <c r="D82" s="219">
        <f t="shared" si="25"/>
        <v>45413</v>
      </c>
      <c r="E82" s="220"/>
      <c r="F82" s="168">
        <f t="shared" si="22"/>
        <v>0</v>
      </c>
      <c r="G82" s="221"/>
      <c r="H82" s="220"/>
      <c r="I82" s="168">
        <f t="shared" si="23"/>
        <v>0</v>
      </c>
      <c r="J82" s="222"/>
      <c r="M82" s="219">
        <f t="shared" si="12"/>
        <v>45413</v>
      </c>
      <c r="N82" s="223"/>
      <c r="O82" s="223"/>
      <c r="P82" s="223"/>
      <c r="Q82" s="223"/>
      <c r="R82" s="223"/>
      <c r="S82" s="223"/>
      <c r="T82" s="223"/>
      <c r="U82" s="223"/>
      <c r="V82" s="223"/>
      <c r="W82" s="223"/>
      <c r="X82" s="223"/>
      <c r="Y82" s="223"/>
      <c r="Z82" s="223"/>
      <c r="AA82" s="223"/>
      <c r="AB82" s="223"/>
      <c r="AC82" s="195">
        <f t="shared" si="24"/>
        <v>0</v>
      </c>
      <c r="AD82" s="224"/>
    </row>
    <row r="83" spans="2:30" outlineLevel="1">
      <c r="B83" s="218"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P2</v>
      </c>
      <c r="C83" s="218">
        <f>IF(C82&gt;0,C82+1,IF(DATE(YEAR('Basisdaten zum Projekt'!$C$5),MONTH('Basisdaten zum Projekt'!$C$5),1)=D83,1,0))</f>
        <v>27</v>
      </c>
      <c r="D83" s="219">
        <f t="shared" si="25"/>
        <v>45444</v>
      </c>
      <c r="E83" s="220"/>
      <c r="F83" s="168">
        <f t="shared" si="22"/>
        <v>0</v>
      </c>
      <c r="G83" s="221"/>
      <c r="H83" s="220"/>
      <c r="I83" s="168">
        <f t="shared" si="23"/>
        <v>0</v>
      </c>
      <c r="J83" s="222"/>
      <c r="M83" s="219">
        <f t="shared" si="12"/>
        <v>45444</v>
      </c>
      <c r="N83" s="223"/>
      <c r="O83" s="223"/>
      <c r="P83" s="223"/>
      <c r="Q83" s="223"/>
      <c r="R83" s="223"/>
      <c r="S83" s="223"/>
      <c r="T83" s="223"/>
      <c r="U83" s="223"/>
      <c r="V83" s="223"/>
      <c r="W83" s="223"/>
      <c r="X83" s="223"/>
      <c r="Y83" s="223"/>
      <c r="Z83" s="223"/>
      <c r="AA83" s="223"/>
      <c r="AB83" s="223"/>
      <c r="AC83" s="195">
        <f t="shared" si="24"/>
        <v>0</v>
      </c>
      <c r="AD83" s="224"/>
    </row>
    <row r="84" spans="2:30" outlineLevel="1">
      <c r="B84" s="218"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P2</v>
      </c>
      <c r="C84" s="218">
        <f>IF(C83&gt;0,C83+1,IF(DATE(YEAR('Basisdaten zum Projekt'!$C$5),MONTH('Basisdaten zum Projekt'!$C$5),1)=D84,1,0))</f>
        <v>28</v>
      </c>
      <c r="D84" s="219">
        <f t="shared" si="25"/>
        <v>45474</v>
      </c>
      <c r="E84" s="220"/>
      <c r="F84" s="168">
        <f t="shared" si="22"/>
        <v>0</v>
      </c>
      <c r="G84" s="221"/>
      <c r="H84" s="220"/>
      <c r="I84" s="168">
        <f t="shared" si="23"/>
        <v>0</v>
      </c>
      <c r="J84" s="222"/>
      <c r="M84" s="219">
        <f t="shared" si="12"/>
        <v>45474</v>
      </c>
      <c r="N84" s="223"/>
      <c r="O84" s="223"/>
      <c r="P84" s="223"/>
      <c r="Q84" s="223"/>
      <c r="R84" s="223"/>
      <c r="S84" s="223"/>
      <c r="T84" s="223"/>
      <c r="U84" s="223"/>
      <c r="V84" s="223"/>
      <c r="W84" s="223"/>
      <c r="X84" s="223"/>
      <c r="Y84" s="223"/>
      <c r="Z84" s="223"/>
      <c r="AA84" s="223"/>
      <c r="AB84" s="223"/>
      <c r="AC84" s="195">
        <f t="shared" si="24"/>
        <v>0</v>
      </c>
      <c r="AD84" s="224"/>
    </row>
    <row r="85" spans="2:30" outlineLevel="1">
      <c r="B85" s="218"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P2</v>
      </c>
      <c r="C85" s="218">
        <f>IF(C84&gt;0,C84+1,IF(DATE(YEAR('Basisdaten zum Projekt'!$C$5),MONTH('Basisdaten zum Projekt'!$C$5),1)=D85,1,0))</f>
        <v>29</v>
      </c>
      <c r="D85" s="219">
        <f t="shared" si="25"/>
        <v>45505</v>
      </c>
      <c r="E85" s="220"/>
      <c r="F85" s="168">
        <f t="shared" si="22"/>
        <v>0</v>
      </c>
      <c r="G85" s="221"/>
      <c r="H85" s="220"/>
      <c r="I85" s="168">
        <f t="shared" si="23"/>
        <v>0</v>
      </c>
      <c r="J85" s="222"/>
      <c r="M85" s="219">
        <f t="shared" si="12"/>
        <v>45505</v>
      </c>
      <c r="N85" s="223"/>
      <c r="O85" s="223"/>
      <c r="P85" s="223"/>
      <c r="Q85" s="223"/>
      <c r="R85" s="223"/>
      <c r="S85" s="223"/>
      <c r="T85" s="223"/>
      <c r="U85" s="223"/>
      <c r="V85" s="223"/>
      <c r="W85" s="223"/>
      <c r="X85" s="223"/>
      <c r="Y85" s="223"/>
      <c r="Z85" s="223"/>
      <c r="AA85" s="223"/>
      <c r="AB85" s="223"/>
      <c r="AC85" s="195">
        <f t="shared" si="24"/>
        <v>0</v>
      </c>
      <c r="AD85" s="224"/>
    </row>
    <row r="86" spans="2:30" outlineLevel="1">
      <c r="B86" s="218"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P2</v>
      </c>
      <c r="C86" s="218">
        <f>IF(C85&gt;0,C85+1,IF(DATE(YEAR('Basisdaten zum Projekt'!$C$5),MONTH('Basisdaten zum Projekt'!$C$5),1)=D86,1,0))</f>
        <v>30</v>
      </c>
      <c r="D86" s="219">
        <f t="shared" si="25"/>
        <v>45536</v>
      </c>
      <c r="E86" s="220"/>
      <c r="F86" s="168">
        <f t="shared" si="22"/>
        <v>0</v>
      </c>
      <c r="G86" s="221"/>
      <c r="H86" s="220"/>
      <c r="I86" s="168">
        <f t="shared" si="23"/>
        <v>0</v>
      </c>
      <c r="J86" s="222"/>
      <c r="M86" s="219">
        <f t="shared" si="12"/>
        <v>45536</v>
      </c>
      <c r="N86" s="223"/>
      <c r="O86" s="223"/>
      <c r="P86" s="223"/>
      <c r="Q86" s="223"/>
      <c r="R86" s="223"/>
      <c r="S86" s="223"/>
      <c r="T86" s="223"/>
      <c r="U86" s="223"/>
      <c r="V86" s="223"/>
      <c r="W86" s="223"/>
      <c r="X86" s="223"/>
      <c r="Y86" s="223"/>
      <c r="Z86" s="223"/>
      <c r="AA86" s="223"/>
      <c r="AB86" s="223"/>
      <c r="AC86" s="195">
        <f t="shared" si="24"/>
        <v>0</v>
      </c>
      <c r="AD86" s="224"/>
    </row>
    <row r="87" spans="2:30" outlineLevel="1">
      <c r="B87" s="218"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P2</v>
      </c>
      <c r="C87" s="218">
        <f>IF(C86&gt;0,C86+1,IF(DATE(YEAR('Basisdaten zum Projekt'!$C$5),MONTH('Basisdaten zum Projekt'!$C$5),1)=D87,1,0))</f>
        <v>31</v>
      </c>
      <c r="D87" s="219">
        <f t="shared" si="25"/>
        <v>45566</v>
      </c>
      <c r="E87" s="220"/>
      <c r="F87" s="168">
        <f t="shared" si="22"/>
        <v>0</v>
      </c>
      <c r="G87" s="221"/>
      <c r="H87" s="220"/>
      <c r="I87" s="168">
        <f t="shared" si="23"/>
        <v>0</v>
      </c>
      <c r="J87" s="222"/>
      <c r="M87" s="219">
        <f t="shared" si="12"/>
        <v>45566</v>
      </c>
      <c r="N87" s="223"/>
      <c r="O87" s="223"/>
      <c r="P87" s="223"/>
      <c r="Q87" s="223"/>
      <c r="R87" s="223"/>
      <c r="S87" s="223"/>
      <c r="T87" s="223"/>
      <c r="U87" s="223"/>
      <c r="V87" s="223"/>
      <c r="W87" s="223"/>
      <c r="X87" s="223"/>
      <c r="Y87" s="223"/>
      <c r="Z87" s="223"/>
      <c r="AA87" s="223"/>
      <c r="AB87" s="223"/>
      <c r="AC87" s="195">
        <f t="shared" si="24"/>
        <v>0</v>
      </c>
      <c r="AD87" s="224"/>
    </row>
    <row r="88" spans="2:30" outlineLevel="1">
      <c r="B88" s="218"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P2</v>
      </c>
      <c r="C88" s="218">
        <f>IF(C87&gt;0,C87+1,IF(DATE(YEAR('Basisdaten zum Projekt'!$C$5),MONTH('Basisdaten zum Projekt'!$C$5),1)=D88,1,0))</f>
        <v>32</v>
      </c>
      <c r="D88" s="219">
        <f t="shared" si="25"/>
        <v>45597</v>
      </c>
      <c r="E88" s="220"/>
      <c r="F88" s="168">
        <f t="shared" si="22"/>
        <v>0</v>
      </c>
      <c r="G88" s="221"/>
      <c r="H88" s="220"/>
      <c r="I88" s="168">
        <f t="shared" si="23"/>
        <v>0</v>
      </c>
      <c r="J88" s="222"/>
      <c r="M88" s="219">
        <f t="shared" si="12"/>
        <v>45597</v>
      </c>
      <c r="N88" s="223"/>
      <c r="O88" s="223"/>
      <c r="P88" s="223"/>
      <c r="Q88" s="223"/>
      <c r="R88" s="223"/>
      <c r="S88" s="223"/>
      <c r="T88" s="223"/>
      <c r="U88" s="223"/>
      <c r="V88" s="223"/>
      <c r="W88" s="223"/>
      <c r="X88" s="223"/>
      <c r="Y88" s="223"/>
      <c r="Z88" s="223"/>
      <c r="AA88" s="223"/>
      <c r="AB88" s="223"/>
      <c r="AC88" s="195">
        <f t="shared" si="24"/>
        <v>0</v>
      </c>
      <c r="AD88" s="224"/>
    </row>
    <row r="89" spans="2:30" outlineLevel="1">
      <c r="B89" s="218"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P2</v>
      </c>
      <c r="C89" s="218">
        <f>IF(C88&gt;0,C88+1,IF(DATE(YEAR('Basisdaten zum Projekt'!$C$5),MONTH('Basisdaten zum Projekt'!$C$5),1)=D89,1,0))</f>
        <v>33</v>
      </c>
      <c r="D89" s="219">
        <f t="shared" si="25"/>
        <v>45627</v>
      </c>
      <c r="E89" s="220"/>
      <c r="F89" s="168">
        <f t="shared" si="22"/>
        <v>0</v>
      </c>
      <c r="G89" s="221"/>
      <c r="H89" s="220"/>
      <c r="I89" s="168">
        <f t="shared" si="23"/>
        <v>0</v>
      </c>
      <c r="J89" s="222"/>
      <c r="M89" s="219">
        <f t="shared" si="12"/>
        <v>45627</v>
      </c>
      <c r="N89" s="223"/>
      <c r="O89" s="223"/>
      <c r="P89" s="223"/>
      <c r="Q89" s="223"/>
      <c r="R89" s="223"/>
      <c r="S89" s="223"/>
      <c r="T89" s="223"/>
      <c r="U89" s="223"/>
      <c r="V89" s="223"/>
      <c r="W89" s="223"/>
      <c r="X89" s="223"/>
      <c r="Y89" s="223"/>
      <c r="Z89" s="223"/>
      <c r="AA89" s="223"/>
      <c r="AB89" s="223"/>
      <c r="AC89" s="195">
        <f t="shared" si="24"/>
        <v>0</v>
      </c>
      <c r="AD89" s="224"/>
    </row>
    <row r="90" spans="2:30">
      <c r="B90" s="228"/>
      <c r="C90" s="229"/>
      <c r="D90" s="230">
        <f>D89</f>
        <v>45627</v>
      </c>
      <c r="E90" s="231"/>
      <c r="F90" s="232">
        <f>SUM(F78:F89)</f>
        <v>0</v>
      </c>
      <c r="G90" s="233">
        <f>SUM(G78:G89)</f>
        <v>0</v>
      </c>
      <c r="H90" s="248"/>
      <c r="I90" s="232">
        <f>SUM(I78:I89)</f>
        <v>0</v>
      </c>
      <c r="J90" s="233">
        <f>SUM(J78:J89)</f>
        <v>0</v>
      </c>
      <c r="M90" s="230">
        <f t="shared" si="12"/>
        <v>45627</v>
      </c>
      <c r="N90" s="236">
        <f>SUM(N78:N89)</f>
        <v>0</v>
      </c>
      <c r="O90" s="236">
        <f>SUM(O78:O89)</f>
        <v>0</v>
      </c>
      <c r="P90" s="236">
        <f>SUM(P78:P89)</f>
        <v>0</v>
      </c>
      <c r="Q90" s="236">
        <f>SUM(Q78:Q89)</f>
        <v>0</v>
      </c>
      <c r="R90" s="236">
        <f>SUM(R78:R89)</f>
        <v>0</v>
      </c>
      <c r="S90" s="236">
        <f t="shared" ref="S90:AB90" si="26">SUM(S78:S89)</f>
        <v>0</v>
      </c>
      <c r="T90" s="236">
        <f t="shared" si="26"/>
        <v>0</v>
      </c>
      <c r="U90" s="236">
        <f t="shared" si="26"/>
        <v>0</v>
      </c>
      <c r="V90" s="236">
        <f t="shared" si="26"/>
        <v>0</v>
      </c>
      <c r="W90" s="236">
        <f t="shared" si="26"/>
        <v>0</v>
      </c>
      <c r="X90" s="236">
        <f t="shared" si="26"/>
        <v>0</v>
      </c>
      <c r="Y90" s="236">
        <f t="shared" si="26"/>
        <v>0</v>
      </c>
      <c r="Z90" s="236">
        <f t="shared" si="26"/>
        <v>0</v>
      </c>
      <c r="AA90" s="236">
        <f t="shared" si="26"/>
        <v>0</v>
      </c>
      <c r="AB90" s="236">
        <f t="shared" si="26"/>
        <v>0</v>
      </c>
      <c r="AC90" s="236">
        <f>SUM(AC78:AC89)</f>
        <v>0</v>
      </c>
      <c r="AD90" s="224"/>
    </row>
    <row r="91" spans="2:30" ht="28.5" customHeight="1">
      <c r="B91" s="158"/>
      <c r="C91" s="158"/>
      <c r="N91" s="235">
        <f>IFERROR(N90/$H$6,0)</f>
        <v>0</v>
      </c>
      <c r="O91" s="235">
        <f>IFERROR(O90/$H$6,0)</f>
        <v>0</v>
      </c>
      <c r="P91" s="235">
        <f>IFERROR(P90/$H$6,0)</f>
        <v>0</v>
      </c>
      <c r="Q91" s="235">
        <f>IFERROR(Q90/$H$6,0)</f>
        <v>0</v>
      </c>
      <c r="R91" s="235">
        <f>IFERROR(R90/$H$6,0)</f>
        <v>0</v>
      </c>
      <c r="S91" s="235">
        <f t="shared" ref="S91:AB91" si="27">IFERROR(S90/$H$6,0)</f>
        <v>0</v>
      </c>
      <c r="T91" s="235">
        <f t="shared" si="27"/>
        <v>0</v>
      </c>
      <c r="U91" s="235">
        <f t="shared" si="27"/>
        <v>0</v>
      </c>
      <c r="V91" s="235">
        <f t="shared" si="27"/>
        <v>0</v>
      </c>
      <c r="W91" s="235">
        <f t="shared" si="27"/>
        <v>0</v>
      </c>
      <c r="X91" s="235">
        <f t="shared" si="27"/>
        <v>0</v>
      </c>
      <c r="Y91" s="235">
        <f t="shared" si="27"/>
        <v>0</v>
      </c>
      <c r="Z91" s="235">
        <f t="shared" si="27"/>
        <v>0</v>
      </c>
      <c r="AA91" s="235">
        <f t="shared" si="27"/>
        <v>0</v>
      </c>
      <c r="AB91" s="235">
        <f t="shared" si="27"/>
        <v>0</v>
      </c>
      <c r="AC91" s="235">
        <f>IFERROR(AC90/$H$6,0)</f>
        <v>0</v>
      </c>
      <c r="AD91" s="237" t="s">
        <v>394</v>
      </c>
    </row>
    <row r="92" spans="2:30">
      <c r="B92" s="158"/>
      <c r="C92" s="158"/>
      <c r="N92" s="238"/>
      <c r="O92" s="238"/>
      <c r="P92" s="238"/>
      <c r="Q92" s="238"/>
      <c r="R92" s="238"/>
      <c r="S92" s="239"/>
      <c r="T92" s="240"/>
      <c r="U92" s="241"/>
      <c r="V92" s="241"/>
      <c r="W92" s="241"/>
      <c r="X92" s="241"/>
      <c r="Y92" s="241"/>
      <c r="Z92" s="241"/>
      <c r="AA92" s="241"/>
      <c r="AB92" s="242"/>
      <c r="AC92" s="238"/>
      <c r="AD92" s="243"/>
    </row>
    <row r="93" spans="2:30" outlineLevel="1">
      <c r="B93" s="218"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P2</v>
      </c>
      <c r="C93" s="218">
        <f>IF(C89&gt;0,C89+1,IF(DATE(YEAR('Basisdaten zum Projekt'!$C$5),MONTH('Basisdaten zum Projekt'!$C$5),1)=D93,1,0))</f>
        <v>34</v>
      </c>
      <c r="D93" s="219">
        <f>DATE(YEAR(D89),MONTH(D89)+1,DAY(D89))</f>
        <v>45658</v>
      </c>
      <c r="E93" s="244"/>
      <c r="F93" s="245">
        <f t="shared" ref="F93:F104" si="28">215/12*E93</f>
        <v>0</v>
      </c>
      <c r="G93" s="246"/>
      <c r="H93" s="244"/>
      <c r="I93" s="245">
        <f t="shared" ref="I93:I104" si="29">215/12*H93</f>
        <v>0</v>
      </c>
      <c r="J93" s="247"/>
      <c r="M93" s="219">
        <f t="shared" si="12"/>
        <v>45658</v>
      </c>
      <c r="N93" s="223"/>
      <c r="O93" s="223"/>
      <c r="P93" s="223"/>
      <c r="Q93" s="223"/>
      <c r="R93" s="223"/>
      <c r="S93" s="223"/>
      <c r="T93" s="223"/>
      <c r="U93" s="223"/>
      <c r="V93" s="223"/>
      <c r="W93" s="223"/>
      <c r="X93" s="223"/>
      <c r="Y93" s="223"/>
      <c r="Z93" s="223"/>
      <c r="AA93" s="223"/>
      <c r="AB93" s="223"/>
      <c r="AC93" s="195">
        <f t="shared" ref="AC93:AC104" si="30">SUM(N93:AB93)</f>
        <v>0</v>
      </c>
      <c r="AD93" s="224"/>
    </row>
    <row r="94" spans="2:30" outlineLevel="1">
      <c r="B94" s="218"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P2</v>
      </c>
      <c r="C94" s="218">
        <f>IF(C93&gt;0,C93+1,IF(DATE(YEAR('Basisdaten zum Projekt'!$C$5),MONTH('Basisdaten zum Projekt'!$C$5),1)=D94,1,0))</f>
        <v>35</v>
      </c>
      <c r="D94" s="219">
        <f t="shared" ref="D94:D104" si="31">DATE(YEAR(D93),MONTH(D93)+1,DAY(D93))</f>
        <v>45689</v>
      </c>
      <c r="E94" s="220"/>
      <c r="F94" s="168">
        <f t="shared" si="28"/>
        <v>0</v>
      </c>
      <c r="G94" s="221"/>
      <c r="H94" s="220"/>
      <c r="I94" s="168">
        <f t="shared" si="29"/>
        <v>0</v>
      </c>
      <c r="J94" s="222"/>
      <c r="M94" s="219">
        <f t="shared" si="12"/>
        <v>45689</v>
      </c>
      <c r="N94" s="223"/>
      <c r="O94" s="223"/>
      <c r="P94" s="223"/>
      <c r="Q94" s="223"/>
      <c r="R94" s="223"/>
      <c r="S94" s="223"/>
      <c r="T94" s="223"/>
      <c r="U94" s="223"/>
      <c r="V94" s="223"/>
      <c r="W94" s="223"/>
      <c r="X94" s="223"/>
      <c r="Y94" s="223"/>
      <c r="Z94" s="223"/>
      <c r="AA94" s="223"/>
      <c r="AB94" s="223"/>
      <c r="AC94" s="195">
        <f t="shared" si="30"/>
        <v>0</v>
      </c>
      <c r="AD94" s="224"/>
    </row>
    <row r="95" spans="2:30" outlineLevel="1">
      <c r="B95" s="218"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P2</v>
      </c>
      <c r="C95" s="218">
        <f>IF(C94&gt;0,C94+1,IF(DATE(YEAR('Basisdaten zum Projekt'!$C$5),MONTH('Basisdaten zum Projekt'!$C$5),1)=D95,1,0))</f>
        <v>36</v>
      </c>
      <c r="D95" s="219">
        <f t="shared" si="31"/>
        <v>45717</v>
      </c>
      <c r="E95" s="220"/>
      <c r="F95" s="168">
        <f t="shared" si="28"/>
        <v>0</v>
      </c>
      <c r="G95" s="221"/>
      <c r="H95" s="220"/>
      <c r="I95" s="168">
        <f t="shared" si="29"/>
        <v>0</v>
      </c>
      <c r="J95" s="222"/>
      <c r="M95" s="219">
        <f t="shared" si="12"/>
        <v>45717</v>
      </c>
      <c r="N95" s="223"/>
      <c r="O95" s="223"/>
      <c r="P95" s="223"/>
      <c r="Q95" s="223"/>
      <c r="R95" s="223"/>
      <c r="S95" s="223"/>
      <c r="T95" s="223"/>
      <c r="U95" s="223"/>
      <c r="V95" s="223"/>
      <c r="W95" s="223"/>
      <c r="X95" s="223"/>
      <c r="Y95" s="223"/>
      <c r="Z95" s="223"/>
      <c r="AA95" s="223"/>
      <c r="AB95" s="223"/>
      <c r="AC95" s="195">
        <f t="shared" si="30"/>
        <v>0</v>
      </c>
      <c r="AD95" s="224"/>
    </row>
    <row r="96" spans="2:30" outlineLevel="1">
      <c r="B96" s="218"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8">
        <f>IF(C95&gt;0,C95+1,IF(DATE(YEAR('Basisdaten zum Projekt'!$C$5),MONTH('Basisdaten zum Projekt'!$C$5),1)=D96,1,0))</f>
        <v>37</v>
      </c>
      <c r="D96" s="219">
        <f t="shared" si="31"/>
        <v>45748</v>
      </c>
      <c r="E96" s="220"/>
      <c r="F96" s="168">
        <f t="shared" si="28"/>
        <v>0</v>
      </c>
      <c r="G96" s="221"/>
      <c r="H96" s="220"/>
      <c r="I96" s="168">
        <f t="shared" si="29"/>
        <v>0</v>
      </c>
      <c r="J96" s="222"/>
      <c r="M96" s="219">
        <f t="shared" si="12"/>
        <v>45748</v>
      </c>
      <c r="N96" s="223"/>
      <c r="O96" s="223"/>
      <c r="P96" s="223"/>
      <c r="Q96" s="223"/>
      <c r="R96" s="223"/>
      <c r="S96" s="223"/>
      <c r="T96" s="223"/>
      <c r="U96" s="223"/>
      <c r="V96" s="223"/>
      <c r="W96" s="223"/>
      <c r="X96" s="223"/>
      <c r="Y96" s="223"/>
      <c r="Z96" s="223"/>
      <c r="AA96" s="223"/>
      <c r="AB96" s="223"/>
      <c r="AC96" s="195">
        <f t="shared" si="30"/>
        <v>0</v>
      </c>
      <c r="AD96" s="224"/>
    </row>
    <row r="97" spans="2:30" outlineLevel="1">
      <c r="B97" s="218"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8">
        <f>IF(C96&gt;0,C96+1,IF(DATE(YEAR('Basisdaten zum Projekt'!$C$5),MONTH('Basisdaten zum Projekt'!$C$5),1)=D97,1,0))</f>
        <v>38</v>
      </c>
      <c r="D97" s="219">
        <f t="shared" si="31"/>
        <v>45778</v>
      </c>
      <c r="E97" s="220"/>
      <c r="F97" s="168">
        <f t="shared" si="28"/>
        <v>0</v>
      </c>
      <c r="G97" s="221"/>
      <c r="H97" s="220"/>
      <c r="I97" s="168">
        <f t="shared" si="29"/>
        <v>0</v>
      </c>
      <c r="J97" s="222"/>
      <c r="M97" s="219">
        <f t="shared" si="12"/>
        <v>45778</v>
      </c>
      <c r="N97" s="223"/>
      <c r="O97" s="223"/>
      <c r="P97" s="223"/>
      <c r="Q97" s="223"/>
      <c r="R97" s="223"/>
      <c r="S97" s="223"/>
      <c r="T97" s="223"/>
      <c r="U97" s="223"/>
      <c r="V97" s="223"/>
      <c r="W97" s="223"/>
      <c r="X97" s="223"/>
      <c r="Y97" s="223"/>
      <c r="Z97" s="223"/>
      <c r="AA97" s="223"/>
      <c r="AB97" s="223"/>
      <c r="AC97" s="195">
        <f t="shared" si="30"/>
        <v>0</v>
      </c>
      <c r="AD97" s="224"/>
    </row>
    <row r="98" spans="2:30" outlineLevel="1">
      <c r="B98" s="218"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8">
        <f>IF(C97&gt;0,C97+1,IF(DATE(YEAR('Basisdaten zum Projekt'!$C$5),MONTH('Basisdaten zum Projekt'!$C$5),1)=D98,1,0))</f>
        <v>39</v>
      </c>
      <c r="D98" s="219">
        <f t="shared" si="31"/>
        <v>45809</v>
      </c>
      <c r="E98" s="220"/>
      <c r="F98" s="168">
        <f t="shared" si="28"/>
        <v>0</v>
      </c>
      <c r="G98" s="221"/>
      <c r="H98" s="220"/>
      <c r="I98" s="168">
        <f t="shared" si="29"/>
        <v>0</v>
      </c>
      <c r="J98" s="222"/>
      <c r="M98" s="219">
        <f t="shared" si="12"/>
        <v>45809</v>
      </c>
      <c r="N98" s="223"/>
      <c r="O98" s="223"/>
      <c r="P98" s="223"/>
      <c r="Q98" s="223"/>
      <c r="R98" s="223"/>
      <c r="S98" s="223"/>
      <c r="T98" s="223"/>
      <c r="U98" s="223"/>
      <c r="V98" s="223"/>
      <c r="W98" s="223"/>
      <c r="X98" s="223"/>
      <c r="Y98" s="223"/>
      <c r="Z98" s="223"/>
      <c r="AA98" s="223"/>
      <c r="AB98" s="223"/>
      <c r="AC98" s="195">
        <f t="shared" si="30"/>
        <v>0</v>
      </c>
      <c r="AD98" s="224"/>
    </row>
    <row r="99" spans="2:30" outlineLevel="1">
      <c r="B99" s="218"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8">
        <f>IF(C98&gt;0,C98+1,IF(DATE(YEAR('Basisdaten zum Projekt'!$C$5),MONTH('Basisdaten zum Projekt'!$C$5),1)=D99,1,0))</f>
        <v>40</v>
      </c>
      <c r="D99" s="219">
        <f t="shared" si="31"/>
        <v>45839</v>
      </c>
      <c r="E99" s="220"/>
      <c r="F99" s="168">
        <f t="shared" si="28"/>
        <v>0</v>
      </c>
      <c r="G99" s="221"/>
      <c r="H99" s="220"/>
      <c r="I99" s="168">
        <f t="shared" si="29"/>
        <v>0</v>
      </c>
      <c r="J99" s="222"/>
      <c r="M99" s="219">
        <f t="shared" si="12"/>
        <v>45839</v>
      </c>
      <c r="N99" s="223"/>
      <c r="O99" s="223"/>
      <c r="P99" s="223"/>
      <c r="Q99" s="223"/>
      <c r="R99" s="223"/>
      <c r="S99" s="223"/>
      <c r="T99" s="223"/>
      <c r="U99" s="223"/>
      <c r="V99" s="223"/>
      <c r="W99" s="223"/>
      <c r="X99" s="223"/>
      <c r="Y99" s="223"/>
      <c r="Z99" s="223"/>
      <c r="AA99" s="223"/>
      <c r="AB99" s="223"/>
      <c r="AC99" s="195">
        <f t="shared" si="30"/>
        <v>0</v>
      </c>
      <c r="AD99" s="224"/>
    </row>
    <row r="100" spans="2:30" outlineLevel="1">
      <c r="B100" s="218"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8">
        <f>IF(C99&gt;0,C99+1,IF(DATE(YEAR('Basisdaten zum Projekt'!$C$5),MONTH('Basisdaten zum Projekt'!$C$5),1)=D100,1,0))</f>
        <v>41</v>
      </c>
      <c r="D100" s="219">
        <f t="shared" si="31"/>
        <v>45870</v>
      </c>
      <c r="E100" s="220"/>
      <c r="F100" s="168">
        <f t="shared" si="28"/>
        <v>0</v>
      </c>
      <c r="G100" s="221"/>
      <c r="H100" s="220"/>
      <c r="I100" s="168">
        <f t="shared" si="29"/>
        <v>0</v>
      </c>
      <c r="J100" s="222"/>
      <c r="M100" s="219">
        <f t="shared" si="12"/>
        <v>45870</v>
      </c>
      <c r="N100" s="223"/>
      <c r="O100" s="223"/>
      <c r="P100" s="223"/>
      <c r="Q100" s="223"/>
      <c r="R100" s="223"/>
      <c r="S100" s="223"/>
      <c r="T100" s="223"/>
      <c r="U100" s="223"/>
      <c r="V100" s="223"/>
      <c r="W100" s="223"/>
      <c r="X100" s="223"/>
      <c r="Y100" s="223"/>
      <c r="Z100" s="223"/>
      <c r="AA100" s="223"/>
      <c r="AB100" s="223"/>
      <c r="AC100" s="195">
        <f t="shared" si="30"/>
        <v>0</v>
      </c>
      <c r="AD100" s="224"/>
    </row>
    <row r="101" spans="2:30" outlineLevel="1">
      <c r="B101" s="218"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8">
        <f>IF(C100&gt;0,C100+1,IF(DATE(YEAR('Basisdaten zum Projekt'!$C$5),MONTH('Basisdaten zum Projekt'!$C$5),1)=D101,1,0))</f>
        <v>42</v>
      </c>
      <c r="D101" s="219">
        <f t="shared" si="31"/>
        <v>45901</v>
      </c>
      <c r="E101" s="220"/>
      <c r="F101" s="168">
        <f t="shared" si="28"/>
        <v>0</v>
      </c>
      <c r="G101" s="221"/>
      <c r="H101" s="220"/>
      <c r="I101" s="168">
        <f t="shared" si="29"/>
        <v>0</v>
      </c>
      <c r="J101" s="222"/>
      <c r="M101" s="219">
        <f t="shared" si="12"/>
        <v>45901</v>
      </c>
      <c r="N101" s="223"/>
      <c r="O101" s="223"/>
      <c r="P101" s="223"/>
      <c r="Q101" s="223"/>
      <c r="R101" s="223"/>
      <c r="S101" s="223"/>
      <c r="T101" s="223"/>
      <c r="U101" s="223"/>
      <c r="V101" s="223"/>
      <c r="W101" s="223"/>
      <c r="X101" s="223"/>
      <c r="Y101" s="223"/>
      <c r="Z101" s="223"/>
      <c r="AA101" s="223"/>
      <c r="AB101" s="223"/>
      <c r="AC101" s="195">
        <f t="shared" si="30"/>
        <v>0</v>
      </c>
      <c r="AD101" s="224"/>
    </row>
    <row r="102" spans="2:30" outlineLevel="1">
      <c r="B102" s="218"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8">
        <f>IF(C101&gt;0,C101+1,IF(DATE(YEAR('Basisdaten zum Projekt'!$C$5),MONTH('Basisdaten zum Projekt'!$C$5),1)=D102,1,0))</f>
        <v>43</v>
      </c>
      <c r="D102" s="219">
        <f t="shared" si="31"/>
        <v>45931</v>
      </c>
      <c r="E102" s="220"/>
      <c r="F102" s="168">
        <f t="shared" si="28"/>
        <v>0</v>
      </c>
      <c r="G102" s="221"/>
      <c r="H102" s="220"/>
      <c r="I102" s="168">
        <f t="shared" si="29"/>
        <v>0</v>
      </c>
      <c r="J102" s="222"/>
      <c r="M102" s="219">
        <f t="shared" si="12"/>
        <v>45931</v>
      </c>
      <c r="N102" s="223"/>
      <c r="O102" s="223"/>
      <c r="P102" s="223"/>
      <c r="Q102" s="223"/>
      <c r="R102" s="223"/>
      <c r="S102" s="223"/>
      <c r="T102" s="223"/>
      <c r="U102" s="223"/>
      <c r="V102" s="223"/>
      <c r="W102" s="223"/>
      <c r="X102" s="223"/>
      <c r="Y102" s="223"/>
      <c r="Z102" s="223"/>
      <c r="AA102" s="223"/>
      <c r="AB102" s="223"/>
      <c r="AC102" s="195">
        <f t="shared" si="30"/>
        <v>0</v>
      </c>
      <c r="AD102" s="224"/>
    </row>
    <row r="103" spans="2:30" outlineLevel="1">
      <c r="B103" s="218"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8">
        <f>IF(C102&gt;0,C102+1,IF(DATE(YEAR('Basisdaten zum Projekt'!$C$5),MONTH('Basisdaten zum Projekt'!$C$5),1)=D103,1,0))</f>
        <v>44</v>
      </c>
      <c r="D103" s="219">
        <f t="shared" si="31"/>
        <v>45962</v>
      </c>
      <c r="E103" s="220"/>
      <c r="F103" s="168">
        <f t="shared" si="28"/>
        <v>0</v>
      </c>
      <c r="G103" s="221"/>
      <c r="H103" s="220"/>
      <c r="I103" s="168">
        <f t="shared" si="29"/>
        <v>0</v>
      </c>
      <c r="J103" s="222"/>
      <c r="M103" s="219">
        <f t="shared" si="12"/>
        <v>45962</v>
      </c>
      <c r="N103" s="223"/>
      <c r="O103" s="223"/>
      <c r="P103" s="223"/>
      <c r="Q103" s="223"/>
      <c r="R103" s="223"/>
      <c r="S103" s="223"/>
      <c r="T103" s="223"/>
      <c r="U103" s="223"/>
      <c r="V103" s="223"/>
      <c r="W103" s="223"/>
      <c r="X103" s="223"/>
      <c r="Y103" s="223"/>
      <c r="Z103" s="223"/>
      <c r="AA103" s="223"/>
      <c r="AB103" s="223"/>
      <c r="AC103" s="195">
        <f t="shared" si="30"/>
        <v>0</v>
      </c>
      <c r="AD103" s="224"/>
    </row>
    <row r="104" spans="2:30" outlineLevel="1">
      <c r="B104" s="218"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8">
        <f>IF(C103&gt;0,C103+1,IF(DATE(YEAR('Basisdaten zum Projekt'!$C$5),MONTH('Basisdaten zum Projekt'!$C$5),1)=D104,1,0))</f>
        <v>45</v>
      </c>
      <c r="D104" s="219">
        <f t="shared" si="31"/>
        <v>45992</v>
      </c>
      <c r="E104" s="220"/>
      <c r="F104" s="168">
        <f t="shared" si="28"/>
        <v>0</v>
      </c>
      <c r="G104" s="221"/>
      <c r="H104" s="220"/>
      <c r="I104" s="168">
        <f t="shared" si="29"/>
        <v>0</v>
      </c>
      <c r="J104" s="222"/>
      <c r="M104" s="219">
        <f t="shared" si="12"/>
        <v>45992</v>
      </c>
      <c r="N104" s="223"/>
      <c r="O104" s="223"/>
      <c r="P104" s="223"/>
      <c r="Q104" s="223"/>
      <c r="R104" s="223"/>
      <c r="S104" s="223"/>
      <c r="T104" s="223"/>
      <c r="U104" s="223"/>
      <c r="V104" s="223"/>
      <c r="W104" s="223"/>
      <c r="X104" s="223"/>
      <c r="Y104" s="223"/>
      <c r="Z104" s="223"/>
      <c r="AA104" s="223"/>
      <c r="AB104" s="223"/>
      <c r="AC104" s="195">
        <f t="shared" si="30"/>
        <v>0</v>
      </c>
      <c r="AD104" s="224"/>
    </row>
    <row r="105" spans="2:30">
      <c r="B105" s="228"/>
      <c r="C105" s="229"/>
      <c r="D105" s="230">
        <f>D104</f>
        <v>45992</v>
      </c>
      <c r="E105" s="231"/>
      <c r="F105" s="232">
        <f>SUM(F93:F104)</f>
        <v>0</v>
      </c>
      <c r="G105" s="233">
        <f>SUM(G93:G104)</f>
        <v>0</v>
      </c>
      <c r="H105" s="234"/>
      <c r="I105" s="232">
        <f>SUM(I93:I104)</f>
        <v>0</v>
      </c>
      <c r="J105" s="233">
        <f>SUM(J93:J104)</f>
        <v>0</v>
      </c>
      <c r="M105" s="230">
        <f t="shared" si="12"/>
        <v>45992</v>
      </c>
      <c r="N105" s="236">
        <f>SUM(N93:N104)</f>
        <v>0</v>
      </c>
      <c r="O105" s="236">
        <f>SUM(O93:O104)</f>
        <v>0</v>
      </c>
      <c r="P105" s="236">
        <f>SUM(P93:P104)</f>
        <v>0</v>
      </c>
      <c r="Q105" s="236">
        <f>SUM(Q93:Q104)</f>
        <v>0</v>
      </c>
      <c r="R105" s="236">
        <f>SUM(R93:R104)</f>
        <v>0</v>
      </c>
      <c r="S105" s="236">
        <f t="shared" ref="S105:AB105" si="32">SUM(S93:S104)</f>
        <v>0</v>
      </c>
      <c r="T105" s="236">
        <f t="shared" si="32"/>
        <v>0</v>
      </c>
      <c r="U105" s="236">
        <f t="shared" si="32"/>
        <v>0</v>
      </c>
      <c r="V105" s="236">
        <f t="shared" si="32"/>
        <v>0</v>
      </c>
      <c r="W105" s="236">
        <f t="shared" si="32"/>
        <v>0</v>
      </c>
      <c r="X105" s="236">
        <f t="shared" si="32"/>
        <v>0</v>
      </c>
      <c r="Y105" s="236">
        <f t="shared" si="32"/>
        <v>0</v>
      </c>
      <c r="Z105" s="236">
        <f t="shared" si="32"/>
        <v>0</v>
      </c>
      <c r="AA105" s="236">
        <f t="shared" si="32"/>
        <v>0</v>
      </c>
      <c r="AB105" s="236">
        <f t="shared" si="32"/>
        <v>0</v>
      </c>
      <c r="AC105" s="236">
        <f>SUM(AC93:AC104)</f>
        <v>0</v>
      </c>
      <c r="AD105" s="224"/>
    </row>
    <row r="106" spans="2:30" ht="28.5" customHeight="1">
      <c r="B106" s="158"/>
      <c r="C106" s="158"/>
      <c r="N106" s="235">
        <f>IFERROR(N105/$H$6,0)</f>
        <v>0</v>
      </c>
      <c r="O106" s="235">
        <f>IFERROR(O105/$H$6,0)</f>
        <v>0</v>
      </c>
      <c r="P106" s="235">
        <f>IFERROR(P105/$H$6,0)</f>
        <v>0</v>
      </c>
      <c r="Q106" s="235">
        <f>IFERROR(Q105/$H$6,0)</f>
        <v>0</v>
      </c>
      <c r="R106" s="235">
        <f>IFERROR(R105/$H$6,0)</f>
        <v>0</v>
      </c>
      <c r="S106" s="235">
        <f t="shared" ref="S106:AB106" si="33">IFERROR(S105/$H$6,0)</f>
        <v>0</v>
      </c>
      <c r="T106" s="235">
        <f t="shared" si="33"/>
        <v>0</v>
      </c>
      <c r="U106" s="235">
        <f t="shared" si="33"/>
        <v>0</v>
      </c>
      <c r="V106" s="235">
        <f t="shared" si="33"/>
        <v>0</v>
      </c>
      <c r="W106" s="235">
        <f t="shared" si="33"/>
        <v>0</v>
      </c>
      <c r="X106" s="235">
        <f t="shared" si="33"/>
        <v>0</v>
      </c>
      <c r="Y106" s="235">
        <f t="shared" si="33"/>
        <v>0</v>
      </c>
      <c r="Z106" s="235">
        <f t="shared" si="33"/>
        <v>0</v>
      </c>
      <c r="AA106" s="235">
        <f t="shared" si="33"/>
        <v>0</v>
      </c>
      <c r="AB106" s="235">
        <f t="shared" si="33"/>
        <v>0</v>
      </c>
      <c r="AC106" s="235">
        <f>IFERROR(AC105/$H$6,0)</f>
        <v>0</v>
      </c>
      <c r="AD106" s="237" t="s">
        <v>394</v>
      </c>
    </row>
    <row r="107" spans="2:30">
      <c r="B107" s="158"/>
      <c r="C107" s="158"/>
      <c r="N107" s="238"/>
      <c r="O107" s="238"/>
      <c r="P107" s="238"/>
      <c r="Q107" s="238"/>
      <c r="R107" s="238"/>
      <c r="S107" s="239"/>
      <c r="T107" s="240"/>
      <c r="U107" s="241"/>
      <c r="V107" s="241"/>
      <c r="W107" s="241"/>
      <c r="X107" s="241"/>
      <c r="Y107" s="241"/>
      <c r="Z107" s="241"/>
      <c r="AA107" s="241"/>
      <c r="AB107" s="242"/>
      <c r="AC107" s="238"/>
      <c r="AD107" s="243"/>
    </row>
    <row r="108" spans="2:30" outlineLevel="1">
      <c r="B108" s="218"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8">
        <f>IF(C104&gt;0,C104+1,IF(DATE(YEAR('Basisdaten zum Projekt'!$C$5),MONTH('Basisdaten zum Projekt'!$C$5),1)=D108,1,0))</f>
        <v>46</v>
      </c>
      <c r="D108" s="219">
        <f>DATE(YEAR(D104),MONTH(D104)+1,DAY(D104))</f>
        <v>46023</v>
      </c>
      <c r="E108" s="220"/>
      <c r="F108" s="168">
        <f t="shared" ref="F108:F119" si="34">215/12*E108</f>
        <v>0</v>
      </c>
      <c r="G108" s="221"/>
      <c r="H108" s="220"/>
      <c r="I108" s="168">
        <f t="shared" ref="I108:I119" si="35">215/12*H108</f>
        <v>0</v>
      </c>
      <c r="J108" s="222"/>
      <c r="M108" s="219">
        <f t="shared" ref="M108:M150" si="36">D108</f>
        <v>46023</v>
      </c>
      <c r="N108" s="223"/>
      <c r="O108" s="223"/>
      <c r="P108" s="223"/>
      <c r="Q108" s="223"/>
      <c r="R108" s="223"/>
      <c r="S108" s="223"/>
      <c r="T108" s="223"/>
      <c r="U108" s="223"/>
      <c r="V108" s="223"/>
      <c r="W108" s="223"/>
      <c r="X108" s="223"/>
      <c r="Y108" s="223"/>
      <c r="Z108" s="223"/>
      <c r="AA108" s="223"/>
      <c r="AB108" s="223"/>
      <c r="AC108" s="195">
        <f t="shared" ref="AC108:AC119" si="37">SUM(N108:AB108)</f>
        <v>0</v>
      </c>
      <c r="AD108" s="224"/>
    </row>
    <row r="109" spans="2:30" outlineLevel="1">
      <c r="B109" s="218"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8">
        <f>IF(C108&gt;0,C108+1,IF(DATE(YEAR('Basisdaten zum Projekt'!$C$5),MONTH('Basisdaten zum Projekt'!$C$5),1)=D109,1,0))</f>
        <v>47</v>
      </c>
      <c r="D109" s="219">
        <f t="shared" ref="D109:D119" si="38">DATE(YEAR(D108),MONTH(D108)+1,DAY(D108))</f>
        <v>46054</v>
      </c>
      <c r="E109" s="220"/>
      <c r="F109" s="168">
        <f t="shared" si="34"/>
        <v>0</v>
      </c>
      <c r="G109" s="221"/>
      <c r="H109" s="220"/>
      <c r="I109" s="168">
        <f t="shared" si="35"/>
        <v>0</v>
      </c>
      <c r="J109" s="222"/>
      <c r="M109" s="219">
        <f t="shared" si="36"/>
        <v>46054</v>
      </c>
      <c r="N109" s="223"/>
      <c r="O109" s="223"/>
      <c r="P109" s="223"/>
      <c r="Q109" s="223"/>
      <c r="R109" s="223"/>
      <c r="S109" s="223"/>
      <c r="T109" s="223"/>
      <c r="U109" s="223"/>
      <c r="V109" s="223"/>
      <c r="W109" s="223"/>
      <c r="X109" s="223"/>
      <c r="Y109" s="223"/>
      <c r="Z109" s="223"/>
      <c r="AA109" s="223"/>
      <c r="AB109" s="223"/>
      <c r="AC109" s="195">
        <f t="shared" si="37"/>
        <v>0</v>
      </c>
      <c r="AD109" s="224"/>
    </row>
    <row r="110" spans="2:30" outlineLevel="1">
      <c r="B110" s="218"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8">
        <f>IF(C109&gt;0,C109+1,IF(DATE(YEAR('Basisdaten zum Projekt'!$C$5),MONTH('Basisdaten zum Projekt'!$C$5),1)=D110,1,0))</f>
        <v>48</v>
      </c>
      <c r="D110" s="219">
        <f t="shared" si="38"/>
        <v>46082</v>
      </c>
      <c r="E110" s="220"/>
      <c r="F110" s="168">
        <f t="shared" si="34"/>
        <v>0</v>
      </c>
      <c r="G110" s="221"/>
      <c r="H110" s="220"/>
      <c r="I110" s="168">
        <f t="shared" si="35"/>
        <v>0</v>
      </c>
      <c r="J110" s="222"/>
      <c r="M110" s="219">
        <f t="shared" si="36"/>
        <v>46082</v>
      </c>
      <c r="N110" s="223"/>
      <c r="O110" s="223"/>
      <c r="P110" s="223"/>
      <c r="Q110" s="223"/>
      <c r="R110" s="223"/>
      <c r="S110" s="223"/>
      <c r="T110" s="223"/>
      <c r="U110" s="223"/>
      <c r="V110" s="223"/>
      <c r="W110" s="223"/>
      <c r="X110" s="223"/>
      <c r="Y110" s="223"/>
      <c r="Z110" s="223"/>
      <c r="AA110" s="223"/>
      <c r="AB110" s="223"/>
      <c r="AC110" s="195">
        <f t="shared" si="37"/>
        <v>0</v>
      </c>
      <c r="AD110" s="224"/>
    </row>
    <row r="111" spans="2:30" outlineLevel="1">
      <c r="B111" s="218"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8">
        <f>IF(C110&gt;0,C110+1,IF(DATE(YEAR('Basisdaten zum Projekt'!$C$5),MONTH('Basisdaten zum Projekt'!$C$5),1)=D111,1,0))</f>
        <v>49</v>
      </c>
      <c r="D111" s="219">
        <f t="shared" si="38"/>
        <v>46113</v>
      </c>
      <c r="E111" s="220"/>
      <c r="F111" s="168">
        <f t="shared" si="34"/>
        <v>0</v>
      </c>
      <c r="G111" s="221"/>
      <c r="H111" s="220"/>
      <c r="I111" s="168">
        <f t="shared" si="35"/>
        <v>0</v>
      </c>
      <c r="J111" s="222"/>
      <c r="M111" s="219">
        <f t="shared" si="36"/>
        <v>46113</v>
      </c>
      <c r="N111" s="223"/>
      <c r="O111" s="223"/>
      <c r="P111" s="223"/>
      <c r="Q111" s="223"/>
      <c r="R111" s="223"/>
      <c r="S111" s="223"/>
      <c r="T111" s="223"/>
      <c r="U111" s="223"/>
      <c r="V111" s="223"/>
      <c r="W111" s="223"/>
      <c r="X111" s="223"/>
      <c r="Y111" s="223"/>
      <c r="Z111" s="223"/>
      <c r="AA111" s="223"/>
      <c r="AB111" s="223"/>
      <c r="AC111" s="195">
        <f t="shared" si="37"/>
        <v>0</v>
      </c>
      <c r="AD111" s="224"/>
    </row>
    <row r="112" spans="2:30" outlineLevel="1">
      <c r="B112" s="218"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8">
        <f>IF(C111&gt;0,C111+1,IF(DATE(YEAR('Basisdaten zum Projekt'!$C$5),MONTH('Basisdaten zum Projekt'!$C$5),1)=D112,1,0))</f>
        <v>50</v>
      </c>
      <c r="D112" s="219">
        <f t="shared" si="38"/>
        <v>46143</v>
      </c>
      <c r="E112" s="220"/>
      <c r="F112" s="168">
        <f t="shared" si="34"/>
        <v>0</v>
      </c>
      <c r="G112" s="221"/>
      <c r="H112" s="220"/>
      <c r="I112" s="168">
        <f t="shared" si="35"/>
        <v>0</v>
      </c>
      <c r="J112" s="222"/>
      <c r="M112" s="219">
        <f t="shared" si="36"/>
        <v>46143</v>
      </c>
      <c r="N112" s="223"/>
      <c r="O112" s="223"/>
      <c r="P112" s="223"/>
      <c r="Q112" s="223"/>
      <c r="R112" s="223"/>
      <c r="S112" s="223"/>
      <c r="T112" s="223"/>
      <c r="U112" s="223"/>
      <c r="V112" s="223"/>
      <c r="W112" s="223"/>
      <c r="X112" s="223"/>
      <c r="Y112" s="223"/>
      <c r="Z112" s="223"/>
      <c r="AA112" s="223"/>
      <c r="AB112" s="223"/>
      <c r="AC112" s="195">
        <f t="shared" si="37"/>
        <v>0</v>
      </c>
      <c r="AD112" s="224"/>
    </row>
    <row r="113" spans="2:30" outlineLevel="1">
      <c r="B113" s="218"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8">
        <f>IF(C112&gt;0,C112+1,IF(DATE(YEAR('Basisdaten zum Projekt'!$C$5),MONTH('Basisdaten zum Projekt'!$C$5),1)=D113,1,0))</f>
        <v>51</v>
      </c>
      <c r="D113" s="219">
        <f t="shared" si="38"/>
        <v>46174</v>
      </c>
      <c r="E113" s="220"/>
      <c r="F113" s="168">
        <f t="shared" si="34"/>
        <v>0</v>
      </c>
      <c r="G113" s="221"/>
      <c r="H113" s="220"/>
      <c r="I113" s="168">
        <f t="shared" si="35"/>
        <v>0</v>
      </c>
      <c r="J113" s="222"/>
      <c r="M113" s="219">
        <f t="shared" si="36"/>
        <v>46174</v>
      </c>
      <c r="N113" s="223"/>
      <c r="O113" s="223"/>
      <c r="P113" s="223"/>
      <c r="Q113" s="223"/>
      <c r="R113" s="223"/>
      <c r="S113" s="223"/>
      <c r="T113" s="223"/>
      <c r="U113" s="223"/>
      <c r="V113" s="223"/>
      <c r="W113" s="223"/>
      <c r="X113" s="223"/>
      <c r="Y113" s="223"/>
      <c r="Z113" s="223"/>
      <c r="AA113" s="223"/>
      <c r="AB113" s="223"/>
      <c r="AC113" s="195">
        <f t="shared" si="37"/>
        <v>0</v>
      </c>
      <c r="AD113" s="224"/>
    </row>
    <row r="114" spans="2:30" outlineLevel="1">
      <c r="B114" s="218"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8">
        <f>IF(C113&gt;0,C113+1,IF(DATE(YEAR('Basisdaten zum Projekt'!$C$5),MONTH('Basisdaten zum Projekt'!$C$5),1)=D114,1,0))</f>
        <v>52</v>
      </c>
      <c r="D114" s="219">
        <f t="shared" si="38"/>
        <v>46204</v>
      </c>
      <c r="E114" s="220"/>
      <c r="F114" s="168">
        <f t="shared" si="34"/>
        <v>0</v>
      </c>
      <c r="G114" s="221"/>
      <c r="H114" s="220"/>
      <c r="I114" s="168">
        <f t="shared" si="35"/>
        <v>0</v>
      </c>
      <c r="J114" s="222"/>
      <c r="M114" s="219">
        <f t="shared" si="36"/>
        <v>46204</v>
      </c>
      <c r="N114" s="223"/>
      <c r="O114" s="223"/>
      <c r="P114" s="223"/>
      <c r="Q114" s="223"/>
      <c r="R114" s="223"/>
      <c r="S114" s="223"/>
      <c r="T114" s="223"/>
      <c r="U114" s="223"/>
      <c r="V114" s="223"/>
      <c r="W114" s="223"/>
      <c r="X114" s="223"/>
      <c r="Y114" s="223"/>
      <c r="Z114" s="223"/>
      <c r="AA114" s="223"/>
      <c r="AB114" s="223"/>
      <c r="AC114" s="195">
        <f t="shared" si="37"/>
        <v>0</v>
      </c>
      <c r="AD114" s="224"/>
    </row>
    <row r="115" spans="2:30" outlineLevel="1">
      <c r="B115" s="218"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8">
        <f>IF(C114&gt;0,C114+1,IF(DATE(YEAR('Basisdaten zum Projekt'!$C$5),MONTH('Basisdaten zum Projekt'!$C$5),1)=D115,1,0))</f>
        <v>53</v>
      </c>
      <c r="D115" s="219">
        <f t="shared" si="38"/>
        <v>46235</v>
      </c>
      <c r="E115" s="220"/>
      <c r="F115" s="168">
        <f t="shared" si="34"/>
        <v>0</v>
      </c>
      <c r="G115" s="221"/>
      <c r="H115" s="220"/>
      <c r="I115" s="168">
        <f t="shared" si="35"/>
        <v>0</v>
      </c>
      <c r="J115" s="222"/>
      <c r="M115" s="219">
        <f t="shared" si="36"/>
        <v>46235</v>
      </c>
      <c r="N115" s="223"/>
      <c r="O115" s="223"/>
      <c r="P115" s="223"/>
      <c r="Q115" s="223"/>
      <c r="R115" s="223"/>
      <c r="S115" s="223"/>
      <c r="T115" s="223"/>
      <c r="U115" s="223"/>
      <c r="V115" s="223"/>
      <c r="W115" s="223"/>
      <c r="X115" s="223"/>
      <c r="Y115" s="223"/>
      <c r="Z115" s="223"/>
      <c r="AA115" s="223"/>
      <c r="AB115" s="223"/>
      <c r="AC115" s="195">
        <f t="shared" si="37"/>
        <v>0</v>
      </c>
      <c r="AD115" s="224"/>
    </row>
    <row r="116" spans="2:30" outlineLevel="1">
      <c r="B116" s="218"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8">
        <f>IF(C115&gt;0,C115+1,IF(DATE(YEAR('Basisdaten zum Projekt'!$C$5),MONTH('Basisdaten zum Projekt'!$C$5),1)=D116,1,0))</f>
        <v>54</v>
      </c>
      <c r="D116" s="219">
        <f t="shared" si="38"/>
        <v>46266</v>
      </c>
      <c r="E116" s="220"/>
      <c r="F116" s="168">
        <f t="shared" si="34"/>
        <v>0</v>
      </c>
      <c r="G116" s="221"/>
      <c r="H116" s="220"/>
      <c r="I116" s="168">
        <f t="shared" si="35"/>
        <v>0</v>
      </c>
      <c r="J116" s="222"/>
      <c r="M116" s="219">
        <f t="shared" si="36"/>
        <v>46266</v>
      </c>
      <c r="N116" s="223"/>
      <c r="O116" s="223"/>
      <c r="P116" s="223"/>
      <c r="Q116" s="223"/>
      <c r="R116" s="223"/>
      <c r="S116" s="223"/>
      <c r="T116" s="223"/>
      <c r="U116" s="223"/>
      <c r="V116" s="223"/>
      <c r="W116" s="223"/>
      <c r="X116" s="223"/>
      <c r="Y116" s="223"/>
      <c r="Z116" s="223"/>
      <c r="AA116" s="223"/>
      <c r="AB116" s="223"/>
      <c r="AC116" s="195">
        <f t="shared" si="37"/>
        <v>0</v>
      </c>
      <c r="AD116" s="224"/>
    </row>
    <row r="117" spans="2:30" outlineLevel="1">
      <c r="B117" s="218"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8">
        <f>IF(C116&gt;0,C116+1,IF(DATE(YEAR('Basisdaten zum Projekt'!$C$5),MONTH('Basisdaten zum Projekt'!$C$5),1)=D117,1,0))</f>
        <v>55</v>
      </c>
      <c r="D117" s="219">
        <f t="shared" si="38"/>
        <v>46296</v>
      </c>
      <c r="E117" s="220"/>
      <c r="F117" s="168">
        <f t="shared" si="34"/>
        <v>0</v>
      </c>
      <c r="G117" s="221"/>
      <c r="H117" s="220"/>
      <c r="I117" s="168">
        <f t="shared" si="35"/>
        <v>0</v>
      </c>
      <c r="J117" s="222"/>
      <c r="M117" s="219">
        <f t="shared" si="36"/>
        <v>46296</v>
      </c>
      <c r="N117" s="223"/>
      <c r="O117" s="223"/>
      <c r="P117" s="223"/>
      <c r="Q117" s="223"/>
      <c r="R117" s="223"/>
      <c r="S117" s="223"/>
      <c r="T117" s="223"/>
      <c r="U117" s="223"/>
      <c r="V117" s="223"/>
      <c r="W117" s="223"/>
      <c r="X117" s="223"/>
      <c r="Y117" s="223"/>
      <c r="Z117" s="223"/>
      <c r="AA117" s="223"/>
      <c r="AB117" s="223"/>
      <c r="AC117" s="195">
        <f t="shared" si="37"/>
        <v>0</v>
      </c>
      <c r="AD117" s="224"/>
    </row>
    <row r="118" spans="2:30" outlineLevel="1">
      <c r="B118" s="218"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8">
        <f>IF(C117&gt;0,C117+1,IF(DATE(YEAR('Basisdaten zum Projekt'!$C$5),MONTH('Basisdaten zum Projekt'!$C$5),1)=D118,1,0))</f>
        <v>56</v>
      </c>
      <c r="D118" s="219">
        <f t="shared" si="38"/>
        <v>46327</v>
      </c>
      <c r="E118" s="220"/>
      <c r="F118" s="168">
        <f t="shared" si="34"/>
        <v>0</v>
      </c>
      <c r="G118" s="221"/>
      <c r="H118" s="220"/>
      <c r="I118" s="168">
        <f t="shared" si="35"/>
        <v>0</v>
      </c>
      <c r="J118" s="222"/>
      <c r="M118" s="219">
        <f t="shared" si="36"/>
        <v>46327</v>
      </c>
      <c r="N118" s="223"/>
      <c r="O118" s="223"/>
      <c r="P118" s="223"/>
      <c r="Q118" s="223"/>
      <c r="R118" s="223"/>
      <c r="S118" s="223"/>
      <c r="T118" s="223"/>
      <c r="U118" s="223"/>
      <c r="V118" s="223"/>
      <c r="W118" s="223"/>
      <c r="X118" s="223"/>
      <c r="Y118" s="223"/>
      <c r="Z118" s="223"/>
      <c r="AA118" s="223"/>
      <c r="AB118" s="223"/>
      <c r="AC118" s="195">
        <f t="shared" si="37"/>
        <v>0</v>
      </c>
      <c r="AD118" s="224"/>
    </row>
    <row r="119" spans="2:30" outlineLevel="1">
      <c r="B119" s="218"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8">
        <f>IF(C118&gt;0,C118+1,IF(DATE(YEAR('Basisdaten zum Projekt'!$C$5),MONTH('Basisdaten zum Projekt'!$C$5),1)=D119,1,0))</f>
        <v>57</v>
      </c>
      <c r="D119" s="219">
        <f t="shared" si="38"/>
        <v>46357</v>
      </c>
      <c r="E119" s="220"/>
      <c r="F119" s="168">
        <f t="shared" si="34"/>
        <v>0</v>
      </c>
      <c r="G119" s="221"/>
      <c r="H119" s="220"/>
      <c r="I119" s="168">
        <f t="shared" si="35"/>
        <v>0</v>
      </c>
      <c r="J119" s="222"/>
      <c r="M119" s="219">
        <f t="shared" si="36"/>
        <v>46357</v>
      </c>
      <c r="N119" s="223"/>
      <c r="O119" s="223"/>
      <c r="P119" s="223"/>
      <c r="Q119" s="223"/>
      <c r="R119" s="223"/>
      <c r="S119" s="223"/>
      <c r="T119" s="223"/>
      <c r="U119" s="223"/>
      <c r="V119" s="223"/>
      <c r="W119" s="223"/>
      <c r="X119" s="223"/>
      <c r="Y119" s="223"/>
      <c r="Z119" s="223"/>
      <c r="AA119" s="223"/>
      <c r="AB119" s="223"/>
      <c r="AC119" s="195">
        <f t="shared" si="37"/>
        <v>0</v>
      </c>
      <c r="AD119" s="224"/>
    </row>
    <row r="120" spans="2:30">
      <c r="B120" s="228"/>
      <c r="C120" s="229"/>
      <c r="D120" s="230">
        <f>D119</f>
        <v>46357</v>
      </c>
      <c r="E120" s="231"/>
      <c r="F120" s="232">
        <f>SUM(F108:F119)</f>
        <v>0</v>
      </c>
      <c r="G120" s="233">
        <f>SUM(G108:G119)</f>
        <v>0</v>
      </c>
      <c r="H120" s="234"/>
      <c r="I120" s="232">
        <f>SUM(I108:I119)</f>
        <v>0</v>
      </c>
      <c r="J120" s="233">
        <f>SUM(J108:J119)</f>
        <v>0</v>
      </c>
      <c r="M120" s="230">
        <f t="shared" si="36"/>
        <v>46357</v>
      </c>
      <c r="N120" s="236">
        <f>SUM(N108:N119)</f>
        <v>0</v>
      </c>
      <c r="O120" s="236">
        <f>SUM(O108:O119)</f>
        <v>0</v>
      </c>
      <c r="P120" s="236">
        <f>SUM(P108:P119)</f>
        <v>0</v>
      </c>
      <c r="Q120" s="236">
        <f>SUM(Q108:Q119)</f>
        <v>0</v>
      </c>
      <c r="R120" s="236">
        <f>SUM(R108:R119)</f>
        <v>0</v>
      </c>
      <c r="S120" s="236">
        <f t="shared" ref="S120:AB120" si="39">SUM(S108:S119)</f>
        <v>0</v>
      </c>
      <c r="T120" s="236">
        <f t="shared" si="39"/>
        <v>0</v>
      </c>
      <c r="U120" s="236">
        <f t="shared" si="39"/>
        <v>0</v>
      </c>
      <c r="V120" s="236">
        <f t="shared" si="39"/>
        <v>0</v>
      </c>
      <c r="W120" s="236">
        <f t="shared" si="39"/>
        <v>0</v>
      </c>
      <c r="X120" s="236">
        <f t="shared" si="39"/>
        <v>0</v>
      </c>
      <c r="Y120" s="236">
        <f t="shared" si="39"/>
        <v>0</v>
      </c>
      <c r="Z120" s="236">
        <f t="shared" si="39"/>
        <v>0</v>
      </c>
      <c r="AA120" s="236">
        <f t="shared" si="39"/>
        <v>0</v>
      </c>
      <c r="AB120" s="236">
        <f t="shared" si="39"/>
        <v>0</v>
      </c>
      <c r="AC120" s="236">
        <f>SUM(AC108:AC119)</f>
        <v>0</v>
      </c>
      <c r="AD120" s="224"/>
    </row>
    <row r="121" spans="2:30" ht="28.5" customHeight="1">
      <c r="B121" s="158"/>
      <c r="C121" s="158"/>
      <c r="N121" s="235">
        <f>IFERROR(N120/$H$6,0)</f>
        <v>0</v>
      </c>
      <c r="O121" s="235">
        <f>IFERROR(O120/$H$6,0)</f>
        <v>0</v>
      </c>
      <c r="P121" s="235">
        <f>IFERROR(P120/$H$6,0)</f>
        <v>0</v>
      </c>
      <c r="Q121" s="235">
        <f>IFERROR(Q120/$H$6,0)</f>
        <v>0</v>
      </c>
      <c r="R121" s="235">
        <f>IFERROR(R120/$H$6,0)</f>
        <v>0</v>
      </c>
      <c r="S121" s="235">
        <f t="shared" ref="S121:AB121" si="40">IFERROR(S120/$H$6,0)</f>
        <v>0</v>
      </c>
      <c r="T121" s="235">
        <f t="shared" si="40"/>
        <v>0</v>
      </c>
      <c r="U121" s="235">
        <f t="shared" si="40"/>
        <v>0</v>
      </c>
      <c r="V121" s="235">
        <f t="shared" si="40"/>
        <v>0</v>
      </c>
      <c r="W121" s="235">
        <f t="shared" si="40"/>
        <v>0</v>
      </c>
      <c r="X121" s="235">
        <f t="shared" si="40"/>
        <v>0</v>
      </c>
      <c r="Y121" s="235">
        <f t="shared" si="40"/>
        <v>0</v>
      </c>
      <c r="Z121" s="235">
        <f t="shared" si="40"/>
        <v>0</v>
      </c>
      <c r="AA121" s="235">
        <f t="shared" si="40"/>
        <v>0</v>
      </c>
      <c r="AB121" s="235">
        <f t="shared" si="40"/>
        <v>0</v>
      </c>
      <c r="AC121" s="235">
        <f>IFERROR(AC120/$H$6,0)</f>
        <v>0</v>
      </c>
      <c r="AD121" s="237" t="s">
        <v>394</v>
      </c>
    </row>
    <row r="122" spans="2:30">
      <c r="B122" s="158"/>
      <c r="C122" s="158"/>
      <c r="N122" s="238"/>
      <c r="O122" s="238"/>
      <c r="P122" s="238"/>
      <c r="Q122" s="238"/>
      <c r="R122" s="238"/>
      <c r="S122" s="239"/>
      <c r="T122" s="240"/>
      <c r="U122" s="241"/>
      <c r="V122" s="241"/>
      <c r="W122" s="241"/>
      <c r="X122" s="241"/>
      <c r="Y122" s="241"/>
      <c r="Z122" s="241"/>
      <c r="AA122" s="241"/>
      <c r="AB122" s="242"/>
      <c r="AC122" s="238"/>
      <c r="AD122" s="249"/>
    </row>
    <row r="123" spans="2:30" outlineLevel="1">
      <c r="B123" s="218"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8">
        <f>IF(C119&gt;0,C119+1,IF(DATE(YEAR('Basisdaten zum Projekt'!$C$5),MONTH('Basisdaten zum Projekt'!$C$5),1)=D123,1,0))</f>
        <v>58</v>
      </c>
      <c r="D123" s="219">
        <f>DATE(YEAR(D119),MONTH(D119)+1,DAY(D119))</f>
        <v>46388</v>
      </c>
      <c r="E123" s="244"/>
      <c r="F123" s="245">
        <f t="shared" ref="F123:F134" si="41">215/12*E123</f>
        <v>0</v>
      </c>
      <c r="G123" s="246"/>
      <c r="H123" s="244"/>
      <c r="I123" s="245">
        <f t="shared" ref="I123:I134" si="42">215/12*H123</f>
        <v>0</v>
      </c>
      <c r="J123" s="247"/>
      <c r="M123" s="219">
        <f t="shared" si="36"/>
        <v>46388</v>
      </c>
      <c r="N123" s="223"/>
      <c r="O123" s="223"/>
      <c r="P123" s="223"/>
      <c r="Q123" s="223"/>
      <c r="R123" s="223"/>
      <c r="S123" s="223"/>
      <c r="T123" s="223"/>
      <c r="U123" s="223"/>
      <c r="V123" s="223"/>
      <c r="W123" s="223"/>
      <c r="X123" s="223"/>
      <c r="Y123" s="223"/>
      <c r="Z123" s="223"/>
      <c r="AA123" s="223"/>
      <c r="AB123" s="223"/>
      <c r="AC123" s="195">
        <f t="shared" ref="AC123:AC134" si="43">SUM(N123:AB123)</f>
        <v>0</v>
      </c>
      <c r="AD123" s="224"/>
    </row>
    <row r="124" spans="2:30" outlineLevel="1">
      <c r="B124" s="218"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8">
        <f>IF(C123&gt;0,C123+1,IF(DATE(YEAR('Basisdaten zum Projekt'!$C$5),MONTH('Basisdaten zum Projekt'!$C$5),1)=D124,1,0))</f>
        <v>59</v>
      </c>
      <c r="D124" s="219">
        <f t="shared" ref="D124:D134" si="44">DATE(YEAR(D123),MONTH(D123)+1,DAY(D123))</f>
        <v>46419</v>
      </c>
      <c r="E124" s="220"/>
      <c r="F124" s="168">
        <f t="shared" si="41"/>
        <v>0</v>
      </c>
      <c r="G124" s="221"/>
      <c r="H124" s="220"/>
      <c r="I124" s="168">
        <f t="shared" si="42"/>
        <v>0</v>
      </c>
      <c r="J124" s="222"/>
      <c r="M124" s="219">
        <f t="shared" si="36"/>
        <v>46419</v>
      </c>
      <c r="N124" s="223"/>
      <c r="O124" s="223"/>
      <c r="P124" s="223"/>
      <c r="Q124" s="223"/>
      <c r="R124" s="223"/>
      <c r="S124" s="223"/>
      <c r="T124" s="223"/>
      <c r="U124" s="223"/>
      <c r="V124" s="223"/>
      <c r="W124" s="223"/>
      <c r="X124" s="223"/>
      <c r="Y124" s="223"/>
      <c r="Z124" s="223"/>
      <c r="AA124" s="223"/>
      <c r="AB124" s="223"/>
      <c r="AC124" s="195">
        <f t="shared" si="43"/>
        <v>0</v>
      </c>
      <c r="AD124" s="224"/>
    </row>
    <row r="125" spans="2:30" outlineLevel="1">
      <c r="B125" s="218"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8">
        <f>IF(C124&gt;0,C124+1,IF(DATE(YEAR('Basisdaten zum Projekt'!$C$5),MONTH('Basisdaten zum Projekt'!$C$5),1)=D125,1,0))</f>
        <v>60</v>
      </c>
      <c r="D125" s="219">
        <f t="shared" si="44"/>
        <v>46447</v>
      </c>
      <c r="E125" s="220"/>
      <c r="F125" s="168">
        <f t="shared" si="41"/>
        <v>0</v>
      </c>
      <c r="G125" s="221"/>
      <c r="H125" s="220"/>
      <c r="I125" s="168">
        <f t="shared" si="42"/>
        <v>0</v>
      </c>
      <c r="J125" s="222"/>
      <c r="M125" s="219">
        <f t="shared" si="36"/>
        <v>46447</v>
      </c>
      <c r="N125" s="223"/>
      <c r="O125" s="223"/>
      <c r="P125" s="223"/>
      <c r="Q125" s="223"/>
      <c r="R125" s="223"/>
      <c r="S125" s="223"/>
      <c r="T125" s="223"/>
      <c r="U125" s="223"/>
      <c r="V125" s="223"/>
      <c r="W125" s="223"/>
      <c r="X125" s="223"/>
      <c r="Y125" s="223"/>
      <c r="Z125" s="223"/>
      <c r="AA125" s="223"/>
      <c r="AB125" s="223"/>
      <c r="AC125" s="195">
        <f t="shared" si="43"/>
        <v>0</v>
      </c>
      <c r="AD125" s="224"/>
    </row>
    <row r="126" spans="2:30" outlineLevel="1">
      <c r="B126" s="218"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8">
        <f>IF(C125&gt;0,C125+1,IF(DATE(YEAR('Basisdaten zum Projekt'!$C$5),MONTH('Basisdaten zum Projekt'!$C$5),1)=D126,1,0))</f>
        <v>61</v>
      </c>
      <c r="D126" s="219">
        <f t="shared" si="44"/>
        <v>46478</v>
      </c>
      <c r="E126" s="220"/>
      <c r="F126" s="168">
        <f t="shared" si="41"/>
        <v>0</v>
      </c>
      <c r="G126" s="221"/>
      <c r="H126" s="220"/>
      <c r="I126" s="168">
        <f t="shared" si="42"/>
        <v>0</v>
      </c>
      <c r="J126" s="222"/>
      <c r="M126" s="219">
        <f t="shared" si="36"/>
        <v>46478</v>
      </c>
      <c r="N126" s="223"/>
      <c r="O126" s="223"/>
      <c r="P126" s="223"/>
      <c r="Q126" s="223"/>
      <c r="R126" s="223"/>
      <c r="S126" s="223"/>
      <c r="T126" s="223"/>
      <c r="U126" s="223"/>
      <c r="V126" s="223"/>
      <c r="W126" s="223"/>
      <c r="X126" s="223"/>
      <c r="Y126" s="223"/>
      <c r="Z126" s="223"/>
      <c r="AA126" s="223"/>
      <c r="AB126" s="223"/>
      <c r="AC126" s="195">
        <f t="shared" si="43"/>
        <v>0</v>
      </c>
      <c r="AD126" s="224"/>
    </row>
    <row r="127" spans="2:30" outlineLevel="1">
      <c r="B127" s="218"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8">
        <f>IF(C126&gt;0,C126+1,IF(DATE(YEAR('Basisdaten zum Projekt'!$C$5),MONTH('Basisdaten zum Projekt'!$C$5),1)=D127,1,0))</f>
        <v>62</v>
      </c>
      <c r="D127" s="219">
        <f t="shared" si="44"/>
        <v>46508</v>
      </c>
      <c r="E127" s="220"/>
      <c r="F127" s="168">
        <f t="shared" si="41"/>
        <v>0</v>
      </c>
      <c r="G127" s="221"/>
      <c r="H127" s="220"/>
      <c r="I127" s="168">
        <f t="shared" si="42"/>
        <v>0</v>
      </c>
      <c r="J127" s="222"/>
      <c r="M127" s="219">
        <f t="shared" si="36"/>
        <v>46508</v>
      </c>
      <c r="N127" s="223"/>
      <c r="O127" s="223"/>
      <c r="P127" s="223"/>
      <c r="Q127" s="223"/>
      <c r="R127" s="223"/>
      <c r="S127" s="223"/>
      <c r="T127" s="223"/>
      <c r="U127" s="223"/>
      <c r="V127" s="223"/>
      <c r="W127" s="223"/>
      <c r="X127" s="223"/>
      <c r="Y127" s="223"/>
      <c r="Z127" s="223"/>
      <c r="AA127" s="223"/>
      <c r="AB127" s="223"/>
      <c r="AC127" s="195">
        <f t="shared" si="43"/>
        <v>0</v>
      </c>
      <c r="AD127" s="224"/>
    </row>
    <row r="128" spans="2:30" outlineLevel="1">
      <c r="B128" s="218"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8">
        <f>IF(C127&gt;0,C127+1,IF(DATE(YEAR('Basisdaten zum Projekt'!$C$5),MONTH('Basisdaten zum Projekt'!$C$5),1)=D128,1,0))</f>
        <v>63</v>
      </c>
      <c r="D128" s="219">
        <f t="shared" si="44"/>
        <v>46539</v>
      </c>
      <c r="E128" s="220"/>
      <c r="F128" s="168">
        <f t="shared" si="41"/>
        <v>0</v>
      </c>
      <c r="G128" s="221"/>
      <c r="H128" s="220"/>
      <c r="I128" s="168">
        <f t="shared" si="42"/>
        <v>0</v>
      </c>
      <c r="J128" s="222"/>
      <c r="M128" s="219">
        <f t="shared" si="36"/>
        <v>46539</v>
      </c>
      <c r="N128" s="223"/>
      <c r="O128" s="223"/>
      <c r="P128" s="223"/>
      <c r="Q128" s="223"/>
      <c r="R128" s="223"/>
      <c r="S128" s="223"/>
      <c r="T128" s="223"/>
      <c r="U128" s="223"/>
      <c r="V128" s="223"/>
      <c r="W128" s="223"/>
      <c r="X128" s="223"/>
      <c r="Y128" s="223"/>
      <c r="Z128" s="223"/>
      <c r="AA128" s="223"/>
      <c r="AB128" s="223"/>
      <c r="AC128" s="195">
        <f t="shared" si="43"/>
        <v>0</v>
      </c>
      <c r="AD128" s="224"/>
    </row>
    <row r="129" spans="2:30" outlineLevel="1">
      <c r="B129" s="218"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8">
        <f>IF(C128&gt;0,C128+1,IF(DATE(YEAR('Basisdaten zum Projekt'!$C$5),MONTH('Basisdaten zum Projekt'!$C$5),1)=D129,1,0))</f>
        <v>64</v>
      </c>
      <c r="D129" s="219">
        <f t="shared" si="44"/>
        <v>46569</v>
      </c>
      <c r="E129" s="220"/>
      <c r="F129" s="168">
        <f t="shared" si="41"/>
        <v>0</v>
      </c>
      <c r="G129" s="221"/>
      <c r="H129" s="220"/>
      <c r="I129" s="168">
        <f t="shared" si="42"/>
        <v>0</v>
      </c>
      <c r="J129" s="222"/>
      <c r="M129" s="219">
        <f t="shared" si="36"/>
        <v>46569</v>
      </c>
      <c r="N129" s="223"/>
      <c r="O129" s="223"/>
      <c r="P129" s="223"/>
      <c r="Q129" s="223"/>
      <c r="R129" s="223"/>
      <c r="S129" s="223"/>
      <c r="T129" s="223"/>
      <c r="U129" s="223"/>
      <c r="V129" s="223"/>
      <c r="W129" s="223"/>
      <c r="X129" s="223"/>
      <c r="Y129" s="223"/>
      <c r="Z129" s="223"/>
      <c r="AA129" s="223"/>
      <c r="AB129" s="223"/>
      <c r="AC129" s="195">
        <f t="shared" si="43"/>
        <v>0</v>
      </c>
      <c r="AD129" s="224"/>
    </row>
    <row r="130" spans="2:30" outlineLevel="1">
      <c r="B130" s="218"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8">
        <f>IF(C129&gt;0,C129+1,IF(DATE(YEAR('Basisdaten zum Projekt'!$C$5),MONTH('Basisdaten zum Projekt'!$C$5),1)=D130,1,0))</f>
        <v>65</v>
      </c>
      <c r="D130" s="219">
        <f t="shared" si="44"/>
        <v>46600</v>
      </c>
      <c r="E130" s="220"/>
      <c r="F130" s="168">
        <f t="shared" si="41"/>
        <v>0</v>
      </c>
      <c r="G130" s="221"/>
      <c r="H130" s="220"/>
      <c r="I130" s="168">
        <f t="shared" si="42"/>
        <v>0</v>
      </c>
      <c r="J130" s="222"/>
      <c r="M130" s="219">
        <f t="shared" si="36"/>
        <v>46600</v>
      </c>
      <c r="N130" s="223"/>
      <c r="O130" s="223"/>
      <c r="P130" s="223"/>
      <c r="Q130" s="223"/>
      <c r="R130" s="223"/>
      <c r="S130" s="223"/>
      <c r="T130" s="223"/>
      <c r="U130" s="223"/>
      <c r="V130" s="223"/>
      <c r="W130" s="223"/>
      <c r="X130" s="223"/>
      <c r="Y130" s="223"/>
      <c r="Z130" s="223"/>
      <c r="AA130" s="223"/>
      <c r="AB130" s="223"/>
      <c r="AC130" s="195">
        <f t="shared" si="43"/>
        <v>0</v>
      </c>
      <c r="AD130" s="224"/>
    </row>
    <row r="131" spans="2:30" outlineLevel="1">
      <c r="B131" s="218"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8">
        <f>IF(C130&gt;0,C130+1,IF(DATE(YEAR('Basisdaten zum Projekt'!$C$5),MONTH('Basisdaten zum Projekt'!$C$5),1)=D131,1,0))</f>
        <v>66</v>
      </c>
      <c r="D131" s="219">
        <f t="shared" si="44"/>
        <v>46631</v>
      </c>
      <c r="E131" s="220"/>
      <c r="F131" s="168">
        <f t="shared" si="41"/>
        <v>0</v>
      </c>
      <c r="G131" s="221"/>
      <c r="H131" s="220"/>
      <c r="I131" s="168">
        <f t="shared" si="42"/>
        <v>0</v>
      </c>
      <c r="J131" s="222"/>
      <c r="M131" s="219">
        <f t="shared" si="36"/>
        <v>46631</v>
      </c>
      <c r="N131" s="223"/>
      <c r="O131" s="223"/>
      <c r="P131" s="223"/>
      <c r="Q131" s="223"/>
      <c r="R131" s="223"/>
      <c r="S131" s="223"/>
      <c r="T131" s="223"/>
      <c r="U131" s="223"/>
      <c r="V131" s="223"/>
      <c r="W131" s="223"/>
      <c r="X131" s="223"/>
      <c r="Y131" s="223"/>
      <c r="Z131" s="223"/>
      <c r="AA131" s="223"/>
      <c r="AB131" s="223"/>
      <c r="AC131" s="195">
        <f t="shared" si="43"/>
        <v>0</v>
      </c>
      <c r="AD131" s="224"/>
    </row>
    <row r="132" spans="2:30" outlineLevel="1">
      <c r="B132" s="218"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8">
        <f>IF(C131&gt;0,C131+1,IF(DATE(YEAR('Basisdaten zum Projekt'!$C$5),MONTH('Basisdaten zum Projekt'!$C$5),1)=D132,1,0))</f>
        <v>67</v>
      </c>
      <c r="D132" s="219">
        <f t="shared" si="44"/>
        <v>46661</v>
      </c>
      <c r="E132" s="220"/>
      <c r="F132" s="168">
        <f t="shared" si="41"/>
        <v>0</v>
      </c>
      <c r="G132" s="221"/>
      <c r="H132" s="220"/>
      <c r="I132" s="168">
        <f t="shared" si="42"/>
        <v>0</v>
      </c>
      <c r="J132" s="222"/>
      <c r="M132" s="219">
        <f t="shared" si="36"/>
        <v>46661</v>
      </c>
      <c r="N132" s="223"/>
      <c r="O132" s="223"/>
      <c r="P132" s="223"/>
      <c r="Q132" s="223"/>
      <c r="R132" s="223"/>
      <c r="S132" s="223"/>
      <c r="T132" s="223"/>
      <c r="U132" s="223"/>
      <c r="V132" s="223"/>
      <c r="W132" s="223"/>
      <c r="X132" s="223"/>
      <c r="Y132" s="223"/>
      <c r="Z132" s="223"/>
      <c r="AA132" s="223"/>
      <c r="AB132" s="223"/>
      <c r="AC132" s="195">
        <f t="shared" si="43"/>
        <v>0</v>
      </c>
      <c r="AD132" s="224"/>
    </row>
    <row r="133" spans="2:30" outlineLevel="1">
      <c r="B133" s="218"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8">
        <f>IF(C132&gt;0,C132+1,IF(DATE(YEAR('Basisdaten zum Projekt'!$C$5),MONTH('Basisdaten zum Projekt'!$C$5),1)=D133,1,0))</f>
        <v>68</v>
      </c>
      <c r="D133" s="219">
        <f t="shared" si="44"/>
        <v>46692</v>
      </c>
      <c r="E133" s="220"/>
      <c r="F133" s="168">
        <f t="shared" si="41"/>
        <v>0</v>
      </c>
      <c r="G133" s="221"/>
      <c r="H133" s="220"/>
      <c r="I133" s="168">
        <f t="shared" si="42"/>
        <v>0</v>
      </c>
      <c r="J133" s="222"/>
      <c r="M133" s="219">
        <f t="shared" si="36"/>
        <v>46692</v>
      </c>
      <c r="N133" s="223"/>
      <c r="O133" s="223"/>
      <c r="P133" s="223"/>
      <c r="Q133" s="223"/>
      <c r="R133" s="223"/>
      <c r="S133" s="223"/>
      <c r="T133" s="223"/>
      <c r="U133" s="223"/>
      <c r="V133" s="223"/>
      <c r="W133" s="223"/>
      <c r="X133" s="223"/>
      <c r="Y133" s="223"/>
      <c r="Z133" s="223"/>
      <c r="AA133" s="223"/>
      <c r="AB133" s="223"/>
      <c r="AC133" s="195">
        <f t="shared" si="43"/>
        <v>0</v>
      </c>
      <c r="AD133" s="224"/>
    </row>
    <row r="134" spans="2:30" outlineLevel="1">
      <c r="B134" s="218"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8">
        <f>IF(C133&gt;0,C133+1,IF(DATE(YEAR('Basisdaten zum Projekt'!$C$5),MONTH('Basisdaten zum Projekt'!$C$5),1)=D134,1,0))</f>
        <v>69</v>
      </c>
      <c r="D134" s="219">
        <f t="shared" si="44"/>
        <v>46722</v>
      </c>
      <c r="E134" s="220"/>
      <c r="F134" s="168">
        <f t="shared" si="41"/>
        <v>0</v>
      </c>
      <c r="G134" s="221"/>
      <c r="H134" s="220"/>
      <c r="I134" s="168">
        <f t="shared" si="42"/>
        <v>0</v>
      </c>
      <c r="J134" s="222"/>
      <c r="M134" s="219">
        <f t="shared" si="36"/>
        <v>46722</v>
      </c>
      <c r="N134" s="223"/>
      <c r="O134" s="223"/>
      <c r="P134" s="223"/>
      <c r="Q134" s="223"/>
      <c r="R134" s="223"/>
      <c r="S134" s="223"/>
      <c r="T134" s="223"/>
      <c r="U134" s="223"/>
      <c r="V134" s="223"/>
      <c r="W134" s="223"/>
      <c r="X134" s="223"/>
      <c r="Y134" s="223"/>
      <c r="Z134" s="223"/>
      <c r="AA134" s="223"/>
      <c r="AB134" s="223"/>
      <c r="AC134" s="195">
        <f t="shared" si="43"/>
        <v>0</v>
      </c>
      <c r="AD134" s="224"/>
    </row>
    <row r="135" spans="2:30">
      <c r="B135" s="228"/>
      <c r="C135" s="229"/>
      <c r="D135" s="230">
        <f>D134</f>
        <v>46722</v>
      </c>
      <c r="E135" s="231"/>
      <c r="F135" s="232">
        <f>SUM(F123:F134)</f>
        <v>0</v>
      </c>
      <c r="G135" s="233">
        <f>SUM(G123:G134)</f>
        <v>0</v>
      </c>
      <c r="H135" s="234"/>
      <c r="I135" s="232">
        <f>SUM(I123:I134)</f>
        <v>0</v>
      </c>
      <c r="J135" s="233">
        <f>SUM(J123:J134)</f>
        <v>0</v>
      </c>
      <c r="M135" s="230">
        <f t="shared" si="36"/>
        <v>46722</v>
      </c>
      <c r="N135" s="236">
        <f>SUM(N123:N134)</f>
        <v>0</v>
      </c>
      <c r="O135" s="236">
        <f>SUM(O123:O134)</f>
        <v>0</v>
      </c>
      <c r="P135" s="236">
        <f>SUM(P123:P134)</f>
        <v>0</v>
      </c>
      <c r="Q135" s="236">
        <f>SUM(Q123:Q134)</f>
        <v>0</v>
      </c>
      <c r="R135" s="236">
        <f>SUM(R123:R134)</f>
        <v>0</v>
      </c>
      <c r="S135" s="236">
        <f t="shared" ref="S135:AB135" si="45">SUM(S123:S134)</f>
        <v>0</v>
      </c>
      <c r="T135" s="236">
        <f t="shared" si="45"/>
        <v>0</v>
      </c>
      <c r="U135" s="236">
        <f t="shared" si="45"/>
        <v>0</v>
      </c>
      <c r="V135" s="236">
        <f t="shared" si="45"/>
        <v>0</v>
      </c>
      <c r="W135" s="236">
        <f t="shared" si="45"/>
        <v>0</v>
      </c>
      <c r="X135" s="236">
        <f t="shared" si="45"/>
        <v>0</v>
      </c>
      <c r="Y135" s="236">
        <f t="shared" si="45"/>
        <v>0</v>
      </c>
      <c r="Z135" s="236">
        <f t="shared" si="45"/>
        <v>0</v>
      </c>
      <c r="AA135" s="236">
        <f t="shared" si="45"/>
        <v>0</v>
      </c>
      <c r="AB135" s="236">
        <f t="shared" si="45"/>
        <v>0</v>
      </c>
      <c r="AC135" s="236">
        <f>SUM(AC123:AC134)</f>
        <v>0</v>
      </c>
      <c r="AD135" s="224"/>
    </row>
    <row r="136" spans="2:30" ht="28.5" customHeight="1">
      <c r="B136" s="158"/>
      <c r="C136" s="158"/>
      <c r="N136" s="235">
        <f>IFERROR(N135/$H$6,0)</f>
        <v>0</v>
      </c>
      <c r="O136" s="235">
        <f>IFERROR(O135/$H$6,0)</f>
        <v>0</v>
      </c>
      <c r="P136" s="235">
        <f>IFERROR(P135/$H$6,0)</f>
        <v>0</v>
      </c>
      <c r="Q136" s="235">
        <f>IFERROR(Q135/$H$6,0)</f>
        <v>0</v>
      </c>
      <c r="R136" s="235">
        <f>IFERROR(R135/$H$6,0)</f>
        <v>0</v>
      </c>
      <c r="S136" s="235">
        <f t="shared" ref="S136:AB136" si="46">IFERROR(S135/$H$6,0)</f>
        <v>0</v>
      </c>
      <c r="T136" s="235">
        <f t="shared" si="46"/>
        <v>0</v>
      </c>
      <c r="U136" s="235">
        <f t="shared" si="46"/>
        <v>0</v>
      </c>
      <c r="V136" s="235">
        <f t="shared" si="46"/>
        <v>0</v>
      </c>
      <c r="W136" s="235">
        <f t="shared" si="46"/>
        <v>0</v>
      </c>
      <c r="X136" s="235">
        <f t="shared" si="46"/>
        <v>0</v>
      </c>
      <c r="Y136" s="235">
        <f t="shared" si="46"/>
        <v>0</v>
      </c>
      <c r="Z136" s="235">
        <f t="shared" si="46"/>
        <v>0</v>
      </c>
      <c r="AA136" s="235">
        <f t="shared" si="46"/>
        <v>0</v>
      </c>
      <c r="AB136" s="235">
        <f t="shared" si="46"/>
        <v>0</v>
      </c>
      <c r="AC136" s="235">
        <f>IFERROR(AC135/$H$6,0)</f>
        <v>0</v>
      </c>
      <c r="AD136" s="237" t="s">
        <v>394</v>
      </c>
    </row>
    <row r="137" spans="2:30">
      <c r="B137" s="158"/>
      <c r="C137" s="158"/>
      <c r="N137" s="238"/>
      <c r="O137" s="238"/>
      <c r="P137" s="238"/>
      <c r="Q137" s="238"/>
      <c r="R137" s="238"/>
      <c r="S137" s="239"/>
      <c r="T137" s="240"/>
      <c r="U137" s="241"/>
      <c r="V137" s="241"/>
      <c r="W137" s="241"/>
      <c r="X137" s="241"/>
      <c r="Y137" s="241"/>
      <c r="Z137" s="241"/>
      <c r="AA137" s="241"/>
      <c r="AB137" s="242"/>
      <c r="AC137" s="238"/>
      <c r="AD137" s="249"/>
    </row>
    <row r="138" spans="2:30" outlineLevel="1">
      <c r="B138" s="218"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8">
        <f>IF(C134&gt;0,C134+1,IF(DATE(YEAR('Basisdaten zum Projekt'!$C$5),MONTH('Basisdaten zum Projekt'!$C$5),1)=D138,1,0))</f>
        <v>70</v>
      </c>
      <c r="D138" s="219">
        <f>DATE(YEAR(D134),MONTH(D134)+1,DAY(D134))</f>
        <v>46753</v>
      </c>
      <c r="E138" s="244"/>
      <c r="F138" s="245">
        <f t="shared" ref="F138:F149" si="47">215/12*E138</f>
        <v>0</v>
      </c>
      <c r="G138" s="246"/>
      <c r="H138" s="244"/>
      <c r="I138" s="245">
        <f t="shared" ref="I138:I149" si="48">215/12*H138</f>
        <v>0</v>
      </c>
      <c r="J138" s="247"/>
      <c r="M138" s="219">
        <f t="shared" si="36"/>
        <v>46753</v>
      </c>
      <c r="N138" s="223"/>
      <c r="O138" s="223"/>
      <c r="P138" s="223"/>
      <c r="Q138" s="223"/>
      <c r="R138" s="223"/>
      <c r="S138" s="223"/>
      <c r="T138" s="223"/>
      <c r="U138" s="223"/>
      <c r="V138" s="223"/>
      <c r="W138" s="223"/>
      <c r="X138" s="223"/>
      <c r="Y138" s="223"/>
      <c r="Z138" s="223"/>
      <c r="AA138" s="223"/>
      <c r="AB138" s="223"/>
      <c r="AC138" s="195">
        <f t="shared" ref="AC138:AC149" si="49">SUM(N138:AB138)</f>
        <v>0</v>
      </c>
      <c r="AD138" s="224"/>
    </row>
    <row r="139" spans="2:30" outlineLevel="1">
      <c r="B139" s="218"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8">
        <f>IF(C138&gt;0,C138+1,IF(DATE(YEAR('Basisdaten zum Projekt'!$C$5),MONTH('Basisdaten zum Projekt'!$C$5),1)=D139,1,0))</f>
        <v>71</v>
      </c>
      <c r="D139" s="219">
        <f t="shared" ref="D139:D149" si="50">DATE(YEAR(D138),MONTH(D138)+1,DAY(D138))</f>
        <v>46784</v>
      </c>
      <c r="E139" s="220"/>
      <c r="F139" s="168">
        <f t="shared" si="47"/>
        <v>0</v>
      </c>
      <c r="G139" s="221"/>
      <c r="H139" s="220"/>
      <c r="I139" s="168">
        <f t="shared" si="48"/>
        <v>0</v>
      </c>
      <c r="J139" s="222"/>
      <c r="M139" s="219">
        <f t="shared" si="36"/>
        <v>46784</v>
      </c>
      <c r="N139" s="223"/>
      <c r="O139" s="223"/>
      <c r="P139" s="223"/>
      <c r="Q139" s="223"/>
      <c r="R139" s="223"/>
      <c r="S139" s="223"/>
      <c r="T139" s="223"/>
      <c r="U139" s="223"/>
      <c r="V139" s="223"/>
      <c r="W139" s="223"/>
      <c r="X139" s="223"/>
      <c r="Y139" s="223"/>
      <c r="Z139" s="223"/>
      <c r="AA139" s="223"/>
      <c r="AB139" s="223"/>
      <c r="AC139" s="195">
        <f t="shared" si="49"/>
        <v>0</v>
      </c>
      <c r="AD139" s="224"/>
    </row>
    <row r="140" spans="2:30" outlineLevel="1">
      <c r="B140" s="218"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8">
        <f>IF(C139&gt;0,C139+1,IF(DATE(YEAR('Basisdaten zum Projekt'!$C$5),MONTH('Basisdaten zum Projekt'!$C$5),1)=D140,1,0))</f>
        <v>72</v>
      </c>
      <c r="D140" s="219">
        <f t="shared" si="50"/>
        <v>46813</v>
      </c>
      <c r="E140" s="220"/>
      <c r="F140" s="168">
        <f t="shared" si="47"/>
        <v>0</v>
      </c>
      <c r="G140" s="221"/>
      <c r="H140" s="220"/>
      <c r="I140" s="168">
        <f t="shared" si="48"/>
        <v>0</v>
      </c>
      <c r="J140" s="222"/>
      <c r="M140" s="219">
        <f t="shared" si="36"/>
        <v>46813</v>
      </c>
      <c r="N140" s="223"/>
      <c r="O140" s="223"/>
      <c r="P140" s="223"/>
      <c r="Q140" s="223"/>
      <c r="R140" s="223"/>
      <c r="S140" s="223"/>
      <c r="T140" s="223"/>
      <c r="U140" s="223"/>
      <c r="V140" s="223"/>
      <c r="W140" s="223"/>
      <c r="X140" s="223"/>
      <c r="Y140" s="223"/>
      <c r="Z140" s="223"/>
      <c r="AA140" s="223"/>
      <c r="AB140" s="223"/>
      <c r="AC140" s="195">
        <f t="shared" si="49"/>
        <v>0</v>
      </c>
      <c r="AD140" s="224"/>
    </row>
    <row r="141" spans="2:30" outlineLevel="1">
      <c r="B141" s="218"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8">
        <f>IF(C140&gt;0,C140+1,IF(DATE(YEAR('Basisdaten zum Projekt'!$C$5),MONTH('Basisdaten zum Projekt'!$C$5),1)=D141,1,0))</f>
        <v>73</v>
      </c>
      <c r="D141" s="219">
        <f t="shared" si="50"/>
        <v>46844</v>
      </c>
      <c r="E141" s="220"/>
      <c r="F141" s="168">
        <f t="shared" si="47"/>
        <v>0</v>
      </c>
      <c r="G141" s="221"/>
      <c r="H141" s="220"/>
      <c r="I141" s="168">
        <f t="shared" si="48"/>
        <v>0</v>
      </c>
      <c r="J141" s="222"/>
      <c r="M141" s="219">
        <f t="shared" si="36"/>
        <v>46844</v>
      </c>
      <c r="N141" s="223"/>
      <c r="O141" s="223"/>
      <c r="P141" s="223"/>
      <c r="Q141" s="223"/>
      <c r="R141" s="223"/>
      <c r="S141" s="223"/>
      <c r="T141" s="223"/>
      <c r="U141" s="223"/>
      <c r="V141" s="223"/>
      <c r="W141" s="223"/>
      <c r="X141" s="223"/>
      <c r="Y141" s="223"/>
      <c r="Z141" s="223"/>
      <c r="AA141" s="223"/>
      <c r="AB141" s="223"/>
      <c r="AC141" s="195">
        <f t="shared" si="49"/>
        <v>0</v>
      </c>
      <c r="AD141" s="224"/>
    </row>
    <row r="142" spans="2:30" outlineLevel="1">
      <c r="B142" s="218"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8">
        <f>IF(C141&gt;0,C141+1,IF(DATE(YEAR('Basisdaten zum Projekt'!$C$5),MONTH('Basisdaten zum Projekt'!$C$5),1)=D142,1,0))</f>
        <v>74</v>
      </c>
      <c r="D142" s="219">
        <f t="shared" si="50"/>
        <v>46874</v>
      </c>
      <c r="E142" s="220"/>
      <c r="F142" s="168">
        <f t="shared" si="47"/>
        <v>0</v>
      </c>
      <c r="G142" s="221"/>
      <c r="H142" s="220"/>
      <c r="I142" s="168">
        <f t="shared" si="48"/>
        <v>0</v>
      </c>
      <c r="J142" s="222"/>
      <c r="M142" s="219">
        <f t="shared" si="36"/>
        <v>46874</v>
      </c>
      <c r="N142" s="223"/>
      <c r="O142" s="223"/>
      <c r="P142" s="223"/>
      <c r="Q142" s="223"/>
      <c r="R142" s="223"/>
      <c r="S142" s="223"/>
      <c r="T142" s="223"/>
      <c r="U142" s="223"/>
      <c r="V142" s="223"/>
      <c r="W142" s="223"/>
      <c r="X142" s="223"/>
      <c r="Y142" s="223"/>
      <c r="Z142" s="223"/>
      <c r="AA142" s="223"/>
      <c r="AB142" s="223"/>
      <c r="AC142" s="195">
        <f t="shared" si="49"/>
        <v>0</v>
      </c>
      <c r="AD142" s="224"/>
    </row>
    <row r="143" spans="2:30" outlineLevel="1">
      <c r="B143" s="218"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8">
        <f>IF(C142&gt;0,C142+1,IF(DATE(YEAR('Basisdaten zum Projekt'!$C$5),MONTH('Basisdaten zum Projekt'!$C$5),1)=D143,1,0))</f>
        <v>75</v>
      </c>
      <c r="D143" s="219">
        <f t="shared" si="50"/>
        <v>46905</v>
      </c>
      <c r="E143" s="220"/>
      <c r="F143" s="168">
        <f t="shared" si="47"/>
        <v>0</v>
      </c>
      <c r="G143" s="221"/>
      <c r="H143" s="220"/>
      <c r="I143" s="168">
        <f t="shared" si="48"/>
        <v>0</v>
      </c>
      <c r="J143" s="222"/>
      <c r="M143" s="219">
        <f t="shared" si="36"/>
        <v>46905</v>
      </c>
      <c r="N143" s="223"/>
      <c r="O143" s="223"/>
      <c r="P143" s="223"/>
      <c r="Q143" s="223"/>
      <c r="R143" s="223"/>
      <c r="S143" s="223"/>
      <c r="T143" s="223"/>
      <c r="U143" s="223"/>
      <c r="V143" s="223"/>
      <c r="W143" s="223"/>
      <c r="X143" s="223"/>
      <c r="Y143" s="223"/>
      <c r="Z143" s="223"/>
      <c r="AA143" s="223"/>
      <c r="AB143" s="223"/>
      <c r="AC143" s="195">
        <f t="shared" si="49"/>
        <v>0</v>
      </c>
      <c r="AD143" s="224"/>
    </row>
    <row r="144" spans="2:30" outlineLevel="1">
      <c r="B144" s="218"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8">
        <f>IF(C143&gt;0,C143+1,IF(DATE(YEAR('Basisdaten zum Projekt'!$C$5),MONTH('Basisdaten zum Projekt'!$C$5),1)=D144,1,0))</f>
        <v>76</v>
      </c>
      <c r="D144" s="219">
        <f t="shared" si="50"/>
        <v>46935</v>
      </c>
      <c r="E144" s="220"/>
      <c r="F144" s="168">
        <f t="shared" si="47"/>
        <v>0</v>
      </c>
      <c r="G144" s="221"/>
      <c r="H144" s="220"/>
      <c r="I144" s="168">
        <f t="shared" si="48"/>
        <v>0</v>
      </c>
      <c r="J144" s="222"/>
      <c r="M144" s="219">
        <f t="shared" si="36"/>
        <v>46935</v>
      </c>
      <c r="N144" s="223"/>
      <c r="O144" s="223"/>
      <c r="P144" s="223"/>
      <c r="Q144" s="223"/>
      <c r="R144" s="223"/>
      <c r="S144" s="223"/>
      <c r="T144" s="223"/>
      <c r="U144" s="223"/>
      <c r="V144" s="223"/>
      <c r="W144" s="223"/>
      <c r="X144" s="223"/>
      <c r="Y144" s="223"/>
      <c r="Z144" s="223"/>
      <c r="AA144" s="223"/>
      <c r="AB144" s="223"/>
      <c r="AC144" s="195">
        <f t="shared" si="49"/>
        <v>0</v>
      </c>
      <c r="AD144" s="224"/>
    </row>
    <row r="145" spans="1:30" outlineLevel="1">
      <c r="B145" s="218"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8">
        <f>IF(C144&gt;0,C144+1,IF(DATE(YEAR('Basisdaten zum Projekt'!$C$5),MONTH('Basisdaten zum Projekt'!$C$5),1)=D145,1,0))</f>
        <v>77</v>
      </c>
      <c r="D145" s="219">
        <f t="shared" si="50"/>
        <v>46966</v>
      </c>
      <c r="E145" s="220"/>
      <c r="F145" s="168">
        <f t="shared" si="47"/>
        <v>0</v>
      </c>
      <c r="G145" s="221"/>
      <c r="H145" s="220"/>
      <c r="I145" s="168">
        <f t="shared" si="48"/>
        <v>0</v>
      </c>
      <c r="J145" s="222"/>
      <c r="M145" s="219">
        <f t="shared" si="36"/>
        <v>46966</v>
      </c>
      <c r="N145" s="223"/>
      <c r="O145" s="223"/>
      <c r="P145" s="223"/>
      <c r="Q145" s="223"/>
      <c r="R145" s="223"/>
      <c r="S145" s="223"/>
      <c r="T145" s="223"/>
      <c r="U145" s="223"/>
      <c r="V145" s="223"/>
      <c r="W145" s="223"/>
      <c r="X145" s="223"/>
      <c r="Y145" s="223"/>
      <c r="Z145" s="223"/>
      <c r="AA145" s="223"/>
      <c r="AB145" s="223"/>
      <c r="AC145" s="195">
        <f t="shared" si="49"/>
        <v>0</v>
      </c>
      <c r="AD145" s="224"/>
    </row>
    <row r="146" spans="1:30" outlineLevel="1">
      <c r="B146" s="218"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8">
        <f>IF(C145&gt;0,C145+1,IF(DATE(YEAR('Basisdaten zum Projekt'!$C$5),MONTH('Basisdaten zum Projekt'!$C$5),1)=D146,1,0))</f>
        <v>78</v>
      </c>
      <c r="D146" s="219">
        <f t="shared" si="50"/>
        <v>46997</v>
      </c>
      <c r="E146" s="220"/>
      <c r="F146" s="168">
        <f t="shared" si="47"/>
        <v>0</v>
      </c>
      <c r="G146" s="221"/>
      <c r="H146" s="220"/>
      <c r="I146" s="168">
        <f t="shared" si="48"/>
        <v>0</v>
      </c>
      <c r="J146" s="222"/>
      <c r="M146" s="219">
        <f t="shared" si="36"/>
        <v>46997</v>
      </c>
      <c r="N146" s="223"/>
      <c r="O146" s="223"/>
      <c r="P146" s="223"/>
      <c r="Q146" s="223"/>
      <c r="R146" s="223"/>
      <c r="S146" s="223"/>
      <c r="T146" s="223"/>
      <c r="U146" s="223"/>
      <c r="V146" s="223"/>
      <c r="W146" s="223"/>
      <c r="X146" s="223"/>
      <c r="Y146" s="223"/>
      <c r="Z146" s="223"/>
      <c r="AA146" s="223"/>
      <c r="AB146" s="223"/>
      <c r="AC146" s="195">
        <f t="shared" si="49"/>
        <v>0</v>
      </c>
      <c r="AD146" s="224"/>
    </row>
    <row r="147" spans="1:30" outlineLevel="1">
      <c r="B147" s="218"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8">
        <f>IF(C146&gt;0,C146+1,IF(DATE(YEAR('Basisdaten zum Projekt'!$C$5),MONTH('Basisdaten zum Projekt'!$C$5),1)=D147,1,0))</f>
        <v>79</v>
      </c>
      <c r="D147" s="219">
        <f t="shared" si="50"/>
        <v>47027</v>
      </c>
      <c r="E147" s="220"/>
      <c r="F147" s="168">
        <f t="shared" si="47"/>
        <v>0</v>
      </c>
      <c r="G147" s="221"/>
      <c r="H147" s="220"/>
      <c r="I147" s="168">
        <f t="shared" si="48"/>
        <v>0</v>
      </c>
      <c r="J147" s="222"/>
      <c r="M147" s="219">
        <f t="shared" si="36"/>
        <v>47027</v>
      </c>
      <c r="N147" s="223"/>
      <c r="O147" s="223"/>
      <c r="P147" s="223"/>
      <c r="Q147" s="223"/>
      <c r="R147" s="223"/>
      <c r="S147" s="223"/>
      <c r="T147" s="223"/>
      <c r="U147" s="223"/>
      <c r="V147" s="223"/>
      <c r="W147" s="223"/>
      <c r="X147" s="223"/>
      <c r="Y147" s="223"/>
      <c r="Z147" s="223"/>
      <c r="AA147" s="223"/>
      <c r="AB147" s="223"/>
      <c r="AC147" s="195">
        <f t="shared" si="49"/>
        <v>0</v>
      </c>
      <c r="AD147" s="224"/>
    </row>
    <row r="148" spans="1:30" outlineLevel="1">
      <c r="B148" s="218"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8">
        <f>IF(C147&gt;0,C147+1,IF(DATE(YEAR('Basisdaten zum Projekt'!$C$5),MONTH('Basisdaten zum Projekt'!$C$5),1)=D148,1,0))</f>
        <v>80</v>
      </c>
      <c r="D148" s="219">
        <f t="shared" si="50"/>
        <v>47058</v>
      </c>
      <c r="E148" s="220"/>
      <c r="F148" s="168">
        <f t="shared" si="47"/>
        <v>0</v>
      </c>
      <c r="G148" s="221"/>
      <c r="H148" s="220"/>
      <c r="I148" s="168">
        <f t="shared" si="48"/>
        <v>0</v>
      </c>
      <c r="J148" s="222"/>
      <c r="M148" s="219">
        <f t="shared" si="36"/>
        <v>47058</v>
      </c>
      <c r="N148" s="223"/>
      <c r="O148" s="223"/>
      <c r="P148" s="223"/>
      <c r="Q148" s="223"/>
      <c r="R148" s="223"/>
      <c r="S148" s="223"/>
      <c r="T148" s="223"/>
      <c r="U148" s="223"/>
      <c r="V148" s="223"/>
      <c r="W148" s="223"/>
      <c r="X148" s="223"/>
      <c r="Y148" s="223"/>
      <c r="Z148" s="223"/>
      <c r="AA148" s="223"/>
      <c r="AB148" s="223"/>
      <c r="AC148" s="195">
        <f t="shared" si="49"/>
        <v>0</v>
      </c>
      <c r="AD148" s="224"/>
    </row>
    <row r="149" spans="1:30" outlineLevel="1">
      <c r="B149" s="218"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8">
        <f>IF(C148&gt;0,C148+1,IF(DATE(YEAR('Basisdaten zum Projekt'!$C$5),MONTH('Basisdaten zum Projekt'!$C$5),1)=D149,1,0))</f>
        <v>81</v>
      </c>
      <c r="D149" s="219">
        <f t="shared" si="50"/>
        <v>47088</v>
      </c>
      <c r="E149" s="220"/>
      <c r="F149" s="168">
        <f t="shared" si="47"/>
        <v>0</v>
      </c>
      <c r="G149" s="221"/>
      <c r="H149" s="220"/>
      <c r="I149" s="168">
        <f t="shared" si="48"/>
        <v>0</v>
      </c>
      <c r="J149" s="222"/>
      <c r="M149" s="219">
        <f t="shared" si="36"/>
        <v>47088</v>
      </c>
      <c r="N149" s="223"/>
      <c r="O149" s="223"/>
      <c r="P149" s="223"/>
      <c r="Q149" s="223"/>
      <c r="R149" s="223"/>
      <c r="S149" s="223"/>
      <c r="T149" s="223"/>
      <c r="U149" s="223"/>
      <c r="V149" s="223"/>
      <c r="W149" s="223"/>
      <c r="X149" s="223"/>
      <c r="Y149" s="223"/>
      <c r="Z149" s="223"/>
      <c r="AA149" s="223"/>
      <c r="AB149" s="223"/>
      <c r="AC149" s="195">
        <f t="shared" si="49"/>
        <v>0</v>
      </c>
      <c r="AD149" s="224"/>
    </row>
    <row r="150" spans="1:30">
      <c r="B150" s="228"/>
      <c r="C150" s="229"/>
      <c r="D150" s="230">
        <f>D149</f>
        <v>47088</v>
      </c>
      <c r="E150" s="231"/>
      <c r="F150" s="232">
        <f>SUM(F138:F149)</f>
        <v>0</v>
      </c>
      <c r="G150" s="233">
        <f>SUM(G138:G149)</f>
        <v>0</v>
      </c>
      <c r="H150" s="234"/>
      <c r="I150" s="232">
        <f>SUM(I138:I149)</f>
        <v>0</v>
      </c>
      <c r="J150" s="233">
        <f>SUM(J138:J149)</f>
        <v>0</v>
      </c>
      <c r="M150" s="230">
        <f t="shared" si="36"/>
        <v>47088</v>
      </c>
      <c r="N150" s="236">
        <f>SUM(N138:N149)</f>
        <v>0</v>
      </c>
      <c r="O150" s="236">
        <f>SUM(O138:O149)</f>
        <v>0</v>
      </c>
      <c r="P150" s="236">
        <f>SUM(P138:P149)</f>
        <v>0</v>
      </c>
      <c r="Q150" s="236">
        <f>SUM(Q138:Q149)</f>
        <v>0</v>
      </c>
      <c r="R150" s="236">
        <f>SUM(R138:R149)</f>
        <v>0</v>
      </c>
      <c r="S150" s="236">
        <f t="shared" ref="S150:AB150" si="51">SUM(S138:S149)</f>
        <v>0</v>
      </c>
      <c r="T150" s="236">
        <f t="shared" si="51"/>
        <v>0</v>
      </c>
      <c r="U150" s="236">
        <f t="shared" si="51"/>
        <v>0</v>
      </c>
      <c r="V150" s="236">
        <f t="shared" si="51"/>
        <v>0</v>
      </c>
      <c r="W150" s="236">
        <f t="shared" si="51"/>
        <v>0</v>
      </c>
      <c r="X150" s="236">
        <f t="shared" si="51"/>
        <v>0</v>
      </c>
      <c r="Y150" s="236">
        <f t="shared" si="51"/>
        <v>0</v>
      </c>
      <c r="Z150" s="236">
        <f t="shared" si="51"/>
        <v>0</v>
      </c>
      <c r="AA150" s="236">
        <f t="shared" si="51"/>
        <v>0</v>
      </c>
      <c r="AB150" s="236">
        <f t="shared" si="51"/>
        <v>0</v>
      </c>
      <c r="AC150" s="236">
        <f>SUM(AC138:AC149)</f>
        <v>0</v>
      </c>
      <c r="AD150" s="224"/>
    </row>
    <row r="151" spans="1:30" ht="28.5" customHeight="1">
      <c r="A151" s="158"/>
      <c r="B151" s="158"/>
      <c r="C151" s="158"/>
      <c r="D151" s="158"/>
      <c r="N151" s="235">
        <f>IFERROR(N150/$H$6,0)</f>
        <v>0</v>
      </c>
      <c r="O151" s="235">
        <f>IFERROR(O150/$H$6,0)</f>
        <v>0</v>
      </c>
      <c r="P151" s="235">
        <f>IFERROR(P150/$H$6,0)</f>
        <v>0</v>
      </c>
      <c r="Q151" s="235">
        <f>IFERROR(Q150/$H$6,0)</f>
        <v>0</v>
      </c>
      <c r="R151" s="235">
        <f>IFERROR(R150/$H$6,0)</f>
        <v>0</v>
      </c>
      <c r="S151" s="235">
        <f t="shared" ref="S151:AB151" si="52">IFERROR(S150/$H$6,0)</f>
        <v>0</v>
      </c>
      <c r="T151" s="235">
        <f t="shared" si="52"/>
        <v>0</v>
      </c>
      <c r="U151" s="235">
        <f t="shared" si="52"/>
        <v>0</v>
      </c>
      <c r="V151" s="235">
        <f t="shared" si="52"/>
        <v>0</v>
      </c>
      <c r="W151" s="235">
        <f t="shared" si="52"/>
        <v>0</v>
      </c>
      <c r="X151" s="235">
        <f t="shared" si="52"/>
        <v>0</v>
      </c>
      <c r="Y151" s="235">
        <f t="shared" si="52"/>
        <v>0</v>
      </c>
      <c r="Z151" s="235">
        <f t="shared" si="52"/>
        <v>0</v>
      </c>
      <c r="AA151" s="235">
        <f t="shared" si="52"/>
        <v>0</v>
      </c>
      <c r="AB151" s="235">
        <f t="shared" si="52"/>
        <v>0</v>
      </c>
      <c r="AC151" s="235">
        <f>IFERROR(AC150/$H$6,0)</f>
        <v>0</v>
      </c>
      <c r="AD151" s="237" t="s">
        <v>394</v>
      </c>
    </row>
    <row r="152" spans="1:30">
      <c r="A152" s="158"/>
      <c r="B152" s="158"/>
      <c r="C152" s="158"/>
      <c r="D152" s="158"/>
      <c r="N152" s="253"/>
      <c r="O152" s="253"/>
      <c r="P152" s="253"/>
      <c r="Q152" s="253"/>
      <c r="R152" s="253"/>
      <c r="S152" s="190"/>
      <c r="T152" s="190"/>
      <c r="U152" s="190"/>
      <c r="V152" s="190"/>
      <c r="W152" s="190"/>
      <c r="X152" s="190"/>
      <c r="Y152" s="190"/>
      <c r="Z152" s="190"/>
      <c r="AA152" s="190"/>
      <c r="AB152" s="190"/>
      <c r="AC152" s="253"/>
      <c r="AD152" s="249"/>
    </row>
    <row r="153" spans="1:30">
      <c r="L153" s="227"/>
      <c r="N153" s="190"/>
      <c r="O153" s="190"/>
      <c r="P153" s="190"/>
      <c r="Q153" s="190"/>
      <c r="R153" s="190"/>
      <c r="AC153" s="190"/>
    </row>
    <row r="154" spans="1:30">
      <c r="L154" s="227"/>
      <c r="N154" s="190"/>
      <c r="O154" s="190"/>
      <c r="P154" s="190"/>
      <c r="Q154" s="190"/>
      <c r="R154" s="190"/>
      <c r="AC154" s="190"/>
    </row>
    <row r="155" spans="1:30">
      <c r="N155" s="190"/>
      <c r="O155" s="190"/>
      <c r="P155" s="190"/>
      <c r="Q155" s="190"/>
      <c r="R155" s="190"/>
      <c r="AC155" s="190"/>
    </row>
    <row r="156" spans="1:30">
      <c r="N156" s="190"/>
      <c r="O156" s="190"/>
      <c r="P156" s="190"/>
      <c r="Q156" s="190"/>
      <c r="R156" s="190"/>
      <c r="AC156" s="190"/>
    </row>
    <row r="157" spans="1:30">
      <c r="N157" s="190"/>
      <c r="O157" s="190"/>
      <c r="P157" s="190"/>
      <c r="Q157" s="190"/>
      <c r="R157" s="190"/>
      <c r="AC157" s="190"/>
    </row>
    <row r="158" spans="1:30">
      <c r="N158" s="190"/>
      <c r="O158" s="190"/>
      <c r="P158" s="190"/>
      <c r="Q158" s="190"/>
      <c r="R158" s="190"/>
      <c r="AC158" s="190"/>
    </row>
    <row r="159" spans="1:30">
      <c r="N159" s="190"/>
      <c r="O159" s="190"/>
      <c r="P159" s="190"/>
      <c r="Q159" s="190"/>
      <c r="R159" s="190"/>
      <c r="AC159" s="190"/>
    </row>
    <row r="160" spans="1:30">
      <c r="N160" s="190"/>
      <c r="O160" s="190"/>
      <c r="P160" s="190"/>
      <c r="Q160" s="190"/>
      <c r="R160" s="190"/>
      <c r="AC160" s="190"/>
    </row>
    <row r="161" spans="14:29">
      <c r="N161" s="190"/>
      <c r="O161" s="190"/>
      <c r="P161" s="190"/>
      <c r="Q161" s="190"/>
      <c r="R161" s="190"/>
      <c r="AC161" s="190"/>
    </row>
    <row r="162" spans="14:29">
      <c r="N162" s="190"/>
      <c r="O162" s="190"/>
      <c r="P162" s="190"/>
      <c r="Q162" s="190"/>
      <c r="R162" s="190"/>
      <c r="AC162" s="190"/>
    </row>
    <row r="163" spans="14:29">
      <c r="N163" s="190"/>
      <c r="O163" s="190"/>
      <c r="P163" s="190"/>
      <c r="Q163" s="190"/>
      <c r="R163" s="190"/>
      <c r="AC163" s="190"/>
    </row>
    <row r="164" spans="14:29">
      <c r="N164" s="190"/>
      <c r="O164" s="190"/>
      <c r="P164" s="190"/>
      <c r="Q164" s="190"/>
      <c r="R164" s="190"/>
      <c r="AC164" s="190"/>
    </row>
    <row r="165" spans="14:29">
      <c r="N165" s="190"/>
      <c r="O165" s="190"/>
      <c r="P165" s="190"/>
      <c r="Q165" s="190"/>
      <c r="R165" s="190"/>
      <c r="AC165" s="190"/>
    </row>
    <row r="166" spans="14:29">
      <c r="N166" s="190"/>
      <c r="O166" s="190"/>
      <c r="P166" s="190"/>
      <c r="Q166" s="190"/>
      <c r="R166" s="190"/>
      <c r="AC166" s="190"/>
    </row>
    <row r="167" spans="14:29">
      <c r="N167" s="190"/>
      <c r="O167" s="190"/>
      <c r="P167" s="190"/>
      <c r="Q167" s="190"/>
      <c r="R167" s="190"/>
      <c r="AC167" s="190"/>
    </row>
    <row r="168" spans="14:29">
      <c r="N168" s="190"/>
      <c r="O168" s="190"/>
      <c r="P168" s="190"/>
      <c r="Q168" s="190"/>
      <c r="R168" s="190"/>
      <c r="AC168" s="190"/>
    </row>
    <row r="169" spans="14:29">
      <c r="N169" s="190"/>
      <c r="O169" s="190"/>
      <c r="P169" s="190"/>
      <c r="Q169" s="190"/>
      <c r="R169" s="190"/>
      <c r="AC169" s="190"/>
    </row>
    <row r="170" spans="14:29">
      <c r="N170" s="190"/>
      <c r="O170" s="190"/>
      <c r="P170" s="190"/>
      <c r="Q170" s="190"/>
      <c r="R170" s="190"/>
      <c r="AC170" s="190"/>
    </row>
    <row r="171" spans="14:29">
      <c r="N171" s="190"/>
      <c r="O171" s="190"/>
      <c r="P171" s="190"/>
      <c r="Q171" s="190"/>
      <c r="R171" s="190"/>
      <c r="AC171" s="190"/>
    </row>
    <row r="172" spans="14:29">
      <c r="N172" s="190"/>
      <c r="O172" s="190"/>
      <c r="P172" s="190"/>
      <c r="Q172" s="190"/>
      <c r="R172" s="190"/>
      <c r="AC172" s="190"/>
    </row>
    <row r="173" spans="14:29">
      <c r="N173" s="190"/>
      <c r="O173" s="190"/>
      <c r="P173" s="190"/>
      <c r="Q173" s="190"/>
      <c r="R173" s="190"/>
      <c r="AC173" s="190"/>
    </row>
    <row r="174" spans="14:29">
      <c r="N174" s="190"/>
      <c r="O174" s="190"/>
      <c r="P174" s="190"/>
      <c r="Q174" s="190"/>
      <c r="R174" s="190"/>
      <c r="AC174" s="190"/>
    </row>
    <row r="175" spans="14:29">
      <c r="N175" s="190"/>
      <c r="O175" s="190"/>
      <c r="P175" s="190"/>
      <c r="Q175" s="190"/>
      <c r="R175" s="190"/>
      <c r="AC175" s="190"/>
    </row>
    <row r="176" spans="14:29">
      <c r="N176" s="190"/>
      <c r="O176" s="190"/>
      <c r="P176" s="190"/>
      <c r="Q176" s="190"/>
      <c r="R176" s="190"/>
      <c r="AC176" s="190"/>
    </row>
    <row r="177" spans="14:18">
      <c r="N177" s="190"/>
      <c r="O177" s="190"/>
      <c r="P177" s="190"/>
      <c r="Q177" s="190"/>
      <c r="R177" s="190"/>
    </row>
    <row r="178" spans="14:18">
      <c r="N178" s="190"/>
      <c r="O178" s="190"/>
      <c r="P178" s="190"/>
      <c r="Q178" s="190"/>
      <c r="R178" s="190"/>
    </row>
    <row r="179" spans="14:18">
      <c r="N179" s="190"/>
      <c r="O179" s="190"/>
      <c r="P179" s="190"/>
      <c r="Q179" s="190"/>
      <c r="R179" s="190"/>
    </row>
    <row r="180" spans="14:18">
      <c r="N180" s="190"/>
      <c r="O180" s="190"/>
      <c r="P180" s="190"/>
      <c r="Q180" s="190"/>
      <c r="R180" s="190"/>
    </row>
  </sheetData>
  <mergeCells count="62">
    <mergeCell ref="C3:H3"/>
    <mergeCell ref="M3:AE3"/>
    <mergeCell ref="D6:E6"/>
    <mergeCell ref="C8:C13"/>
    <mergeCell ref="C14:C15"/>
    <mergeCell ref="D14:D15"/>
    <mergeCell ref="C17:K17"/>
    <mergeCell ref="M17:AE18"/>
    <mergeCell ref="C19:E19"/>
    <mergeCell ref="G19:I19"/>
    <mergeCell ref="A20:B20"/>
    <mergeCell ref="J21:J22"/>
    <mergeCell ref="A21:A22"/>
    <mergeCell ref="B21:B22"/>
    <mergeCell ref="C21:C22"/>
    <mergeCell ref="D21:D22"/>
    <mergeCell ref="E21:E22"/>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5:J26"/>
    <mergeCell ref="A25:A26"/>
    <mergeCell ref="B25:B26"/>
    <mergeCell ref="C25:C26"/>
    <mergeCell ref="D25:D26"/>
    <mergeCell ref="E25:E2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C32:I32"/>
    <mergeCell ref="H35:H41"/>
    <mergeCell ref="B44:J44"/>
    <mergeCell ref="M44:AE44"/>
    <mergeCell ref="E46:G46"/>
    <mergeCell ref="H46:J46"/>
    <mergeCell ref="N46:AC46"/>
  </mergeCells>
  <conditionalFormatting sqref="J30">
    <cfRule type="cellIs" dxfId="2375" priority="231" operator="notEqual">
      <formula>0</formula>
    </cfRule>
  </conditionalFormatting>
  <conditionalFormatting sqref="C48:C59 F48 C93:C104 C108:C119 C123:C134 C138:C149 F50 G151:G186">
    <cfRule type="cellIs" dxfId="2374" priority="230" operator="equal">
      <formula>0</formula>
    </cfRule>
  </conditionalFormatting>
  <conditionalFormatting sqref="AC48:AC59">
    <cfRule type="cellIs" dxfId="2373" priority="229" operator="equal">
      <formula>0</formula>
    </cfRule>
  </conditionalFormatting>
  <conditionalFormatting sqref="F60:F62">
    <cfRule type="cellIs" dxfId="2372" priority="228" operator="equal">
      <formula>0</formula>
    </cfRule>
  </conditionalFormatting>
  <conditionalFormatting sqref="F49">
    <cfRule type="cellIs" dxfId="2371" priority="227" operator="equal">
      <formula>0</formula>
    </cfRule>
  </conditionalFormatting>
  <conditionalFormatting sqref="F75:F77">
    <cfRule type="cellIs" dxfId="2370" priority="226" operator="equal">
      <formula>0</formula>
    </cfRule>
  </conditionalFormatting>
  <conditionalFormatting sqref="F90:F92">
    <cfRule type="cellIs" dxfId="2369" priority="225" operator="equal">
      <formula>0</formula>
    </cfRule>
  </conditionalFormatting>
  <conditionalFormatting sqref="F105:F107">
    <cfRule type="cellIs" dxfId="2368" priority="224" operator="equal">
      <formula>0</formula>
    </cfRule>
  </conditionalFormatting>
  <conditionalFormatting sqref="F120:F122">
    <cfRule type="cellIs" dxfId="2367" priority="223" operator="equal">
      <formula>0</formula>
    </cfRule>
  </conditionalFormatting>
  <conditionalFormatting sqref="F135:F137">
    <cfRule type="cellIs" dxfId="2366" priority="222" operator="equal">
      <formula>0</formula>
    </cfRule>
  </conditionalFormatting>
  <conditionalFormatting sqref="F51:F59">
    <cfRule type="cellIs" dxfId="2365" priority="221" operator="equal">
      <formula>0</formula>
    </cfRule>
  </conditionalFormatting>
  <conditionalFormatting sqref="E42:H43 AC15:AC16">
    <cfRule type="cellIs" dxfId="2364" priority="220" operator="equal">
      <formula>0</formula>
    </cfRule>
  </conditionalFormatting>
  <conditionalFormatting sqref="I43:J43">
    <cfRule type="cellIs" dxfId="2363" priority="219" operator="notEqual">
      <formula>0</formula>
    </cfRule>
  </conditionalFormatting>
  <conditionalFormatting sqref="K30:K31">
    <cfRule type="cellIs" dxfId="2362" priority="217" operator="notEqual">
      <formula>0</formula>
    </cfRule>
  </conditionalFormatting>
  <conditionalFormatting sqref="I42:J42">
    <cfRule type="cellIs" dxfId="2361" priority="216" operator="equal">
      <formula>0</formula>
    </cfRule>
  </conditionalFormatting>
  <conditionalFormatting sqref="B93:B104 B108:B119 B122:B134 B138:B149 B48:B59">
    <cfRule type="cellIs" dxfId="2360" priority="215" operator="equal">
      <formula>"P1"</formula>
    </cfRule>
  </conditionalFormatting>
  <conditionalFormatting sqref="B93:B104 B108:B119 B122:B134 B138:B149 B48:B59">
    <cfRule type="cellIs" dxfId="2359" priority="214" operator="equal">
      <formula>"P2"</formula>
    </cfRule>
  </conditionalFormatting>
  <conditionalFormatting sqref="B93:B104 B108:B119 B122:B134 B138:B149 B48:B59">
    <cfRule type="cellIs" dxfId="2358" priority="213" operator="equal">
      <formula>"P3"</formula>
    </cfRule>
  </conditionalFormatting>
  <conditionalFormatting sqref="B93:B104 B108:B119 B122:B134 B138:B149 B48:B59">
    <cfRule type="cellIs" dxfId="2357" priority="212" operator="equal">
      <formula>"P4"</formula>
    </cfRule>
  </conditionalFormatting>
  <conditionalFormatting sqref="B93:B104 B108:B119 B123:B134 B138:B149 B48:B59">
    <cfRule type="cellIs" dxfId="2356" priority="211" operator="equal">
      <formula>"P5"</formula>
    </cfRule>
  </conditionalFormatting>
  <conditionalFormatting sqref="I48 I50">
    <cfRule type="cellIs" dxfId="2355" priority="210" operator="equal">
      <formula>0</formula>
    </cfRule>
  </conditionalFormatting>
  <conditionalFormatting sqref="I60">
    <cfRule type="cellIs" dxfId="2354" priority="209" operator="equal">
      <formula>0</formula>
    </cfRule>
  </conditionalFormatting>
  <conditionalFormatting sqref="I49">
    <cfRule type="cellIs" dxfId="2353" priority="208" operator="equal">
      <formula>0</formula>
    </cfRule>
  </conditionalFormatting>
  <conditionalFormatting sqref="I51:I59">
    <cfRule type="cellIs" dxfId="2352" priority="207" operator="equal">
      <formula>0</formula>
    </cfRule>
  </conditionalFormatting>
  <conditionalFormatting sqref="I75">
    <cfRule type="cellIs" dxfId="2351" priority="206" operator="equal">
      <formula>0</formula>
    </cfRule>
  </conditionalFormatting>
  <conditionalFormatting sqref="I90">
    <cfRule type="cellIs" dxfId="2350" priority="205" operator="equal">
      <formula>0</formula>
    </cfRule>
  </conditionalFormatting>
  <conditionalFormatting sqref="I105">
    <cfRule type="cellIs" dxfId="2349" priority="204" operator="equal">
      <formula>0</formula>
    </cfRule>
  </conditionalFormatting>
  <conditionalFormatting sqref="I120">
    <cfRule type="cellIs" dxfId="2348" priority="203" operator="equal">
      <formula>0</formula>
    </cfRule>
  </conditionalFormatting>
  <conditionalFormatting sqref="I135">
    <cfRule type="cellIs" dxfId="2347" priority="202" operator="equal">
      <formula>0</formula>
    </cfRule>
  </conditionalFormatting>
  <conditionalFormatting sqref="H62">
    <cfRule type="cellIs" dxfId="2346" priority="201" operator="equal">
      <formula>0</formula>
    </cfRule>
  </conditionalFormatting>
  <conditionalFormatting sqref="H77">
    <cfRule type="cellIs" dxfId="2345" priority="200" operator="equal">
      <formula>0</formula>
    </cfRule>
  </conditionalFormatting>
  <conditionalFormatting sqref="H92">
    <cfRule type="cellIs" dxfId="2344" priority="199" operator="equal">
      <formula>0</formula>
    </cfRule>
  </conditionalFormatting>
  <conditionalFormatting sqref="H107">
    <cfRule type="cellIs" dxfId="2343" priority="198" operator="equal">
      <formula>0</formula>
    </cfRule>
  </conditionalFormatting>
  <conditionalFormatting sqref="H122">
    <cfRule type="cellIs" dxfId="2342" priority="197" operator="equal">
      <formula>0</formula>
    </cfRule>
  </conditionalFormatting>
  <conditionalFormatting sqref="H137">
    <cfRule type="cellIs" dxfId="2341" priority="196" operator="equal">
      <formula>0</formula>
    </cfRule>
  </conditionalFormatting>
  <conditionalFormatting sqref="F63 F65">
    <cfRule type="cellIs" dxfId="2340" priority="195" operator="equal">
      <formula>0</formula>
    </cfRule>
  </conditionalFormatting>
  <conditionalFormatting sqref="F64">
    <cfRule type="cellIs" dxfId="2339" priority="194" operator="equal">
      <formula>0</formula>
    </cfRule>
  </conditionalFormatting>
  <conditionalFormatting sqref="F66:F74">
    <cfRule type="cellIs" dxfId="2338" priority="193" operator="equal">
      <formula>0</formula>
    </cfRule>
  </conditionalFormatting>
  <conditionalFormatting sqref="I63 I65">
    <cfRule type="cellIs" dxfId="2337" priority="192" operator="equal">
      <formula>0</formula>
    </cfRule>
  </conditionalFormatting>
  <conditionalFormatting sqref="I64">
    <cfRule type="cellIs" dxfId="2336" priority="191" operator="equal">
      <formula>0</formula>
    </cfRule>
  </conditionalFormatting>
  <conditionalFormatting sqref="I66:I74">
    <cfRule type="cellIs" dxfId="2335" priority="190" operator="equal">
      <formula>0</formula>
    </cfRule>
  </conditionalFormatting>
  <conditionalFormatting sqref="E66:E74">
    <cfRule type="expression" dxfId="2334" priority="189">
      <formula>$B66=""</formula>
    </cfRule>
  </conditionalFormatting>
  <conditionalFormatting sqref="G66:G74">
    <cfRule type="expression" dxfId="2333" priority="188">
      <formula>$B66=""</formula>
    </cfRule>
  </conditionalFormatting>
  <conditionalFormatting sqref="H66:H74">
    <cfRule type="expression" dxfId="2332" priority="187">
      <formula>$B66=""</formula>
    </cfRule>
  </conditionalFormatting>
  <conditionalFormatting sqref="J66:J74">
    <cfRule type="expression" dxfId="2331" priority="186">
      <formula>$B66=""</formula>
    </cfRule>
  </conditionalFormatting>
  <conditionalFormatting sqref="F78 F80">
    <cfRule type="cellIs" dxfId="2330" priority="185" operator="equal">
      <formula>0</formula>
    </cfRule>
  </conditionalFormatting>
  <conditionalFormatting sqref="F79">
    <cfRule type="cellIs" dxfId="2329" priority="184" operator="equal">
      <formula>0</formula>
    </cfRule>
  </conditionalFormatting>
  <conditionalFormatting sqref="F81:F89">
    <cfRule type="cellIs" dxfId="2328" priority="183" operator="equal">
      <formula>0</formula>
    </cfRule>
  </conditionalFormatting>
  <conditionalFormatting sqref="I78 I80">
    <cfRule type="cellIs" dxfId="2327" priority="182" operator="equal">
      <formula>0</formula>
    </cfRule>
  </conditionalFormatting>
  <conditionalFormatting sqref="I79">
    <cfRule type="cellIs" dxfId="2326" priority="181" operator="equal">
      <formula>0</formula>
    </cfRule>
  </conditionalFormatting>
  <conditionalFormatting sqref="I81:I89">
    <cfRule type="cellIs" dxfId="2325" priority="180" operator="equal">
      <formula>0</formula>
    </cfRule>
  </conditionalFormatting>
  <conditionalFormatting sqref="E78:E89">
    <cfRule type="expression" dxfId="2324" priority="179">
      <formula>$B78=""</formula>
    </cfRule>
  </conditionalFormatting>
  <conditionalFormatting sqref="G78:G89">
    <cfRule type="expression" dxfId="2323" priority="178">
      <formula>$B78=""</formula>
    </cfRule>
  </conditionalFormatting>
  <conditionalFormatting sqref="H78:H89">
    <cfRule type="expression" dxfId="2322" priority="177">
      <formula>$B78=""</formula>
    </cfRule>
  </conditionalFormatting>
  <conditionalFormatting sqref="J78:J89">
    <cfRule type="expression" dxfId="2321" priority="176">
      <formula>$B78=""</formula>
    </cfRule>
  </conditionalFormatting>
  <conditionalFormatting sqref="F93 F95">
    <cfRule type="cellIs" dxfId="2320" priority="175" operator="equal">
      <formula>0</formula>
    </cfRule>
  </conditionalFormatting>
  <conditionalFormatting sqref="F94">
    <cfRule type="cellIs" dxfId="2319" priority="174" operator="equal">
      <formula>0</formula>
    </cfRule>
  </conditionalFormatting>
  <conditionalFormatting sqref="F96:F104">
    <cfRule type="cellIs" dxfId="2318" priority="173" operator="equal">
      <formula>0</formula>
    </cfRule>
  </conditionalFormatting>
  <conditionalFormatting sqref="I93 I95">
    <cfRule type="cellIs" dxfId="2317" priority="172" operator="equal">
      <formula>0</formula>
    </cfRule>
  </conditionalFormatting>
  <conditionalFormatting sqref="I94">
    <cfRule type="cellIs" dxfId="2316" priority="171" operator="equal">
      <formula>0</formula>
    </cfRule>
  </conditionalFormatting>
  <conditionalFormatting sqref="I96:I104">
    <cfRule type="cellIs" dxfId="2315" priority="170" operator="equal">
      <formula>0</formula>
    </cfRule>
  </conditionalFormatting>
  <conditionalFormatting sqref="E93:E104">
    <cfRule type="expression" dxfId="2314" priority="169">
      <formula>$B93=""</formula>
    </cfRule>
  </conditionalFormatting>
  <conditionalFormatting sqref="G93:G104">
    <cfRule type="expression" dxfId="2313" priority="168">
      <formula>$B93=""</formula>
    </cfRule>
  </conditionalFormatting>
  <conditionalFormatting sqref="H93:H104">
    <cfRule type="expression" dxfId="2312" priority="167">
      <formula>$B93=""</formula>
    </cfRule>
  </conditionalFormatting>
  <conditionalFormatting sqref="J93:J104">
    <cfRule type="expression" dxfId="2311" priority="166">
      <formula>$B93=""</formula>
    </cfRule>
  </conditionalFormatting>
  <conditionalFormatting sqref="F108 F110">
    <cfRule type="cellIs" dxfId="2310" priority="165" operator="equal">
      <formula>0</formula>
    </cfRule>
  </conditionalFormatting>
  <conditionalFormatting sqref="F109">
    <cfRule type="cellIs" dxfId="2309" priority="164" operator="equal">
      <formula>0</formula>
    </cfRule>
  </conditionalFormatting>
  <conditionalFormatting sqref="F111:F119">
    <cfRule type="cellIs" dxfId="2308" priority="163" operator="equal">
      <formula>0</formula>
    </cfRule>
  </conditionalFormatting>
  <conditionalFormatting sqref="I108 I110">
    <cfRule type="cellIs" dxfId="2307" priority="162" operator="equal">
      <formula>0</formula>
    </cfRule>
  </conditionalFormatting>
  <conditionalFormatting sqref="I109">
    <cfRule type="cellIs" dxfId="2306" priority="161" operator="equal">
      <formula>0</formula>
    </cfRule>
  </conditionalFormatting>
  <conditionalFormatting sqref="I111:I119">
    <cfRule type="cellIs" dxfId="2305" priority="160" operator="equal">
      <formula>0</formula>
    </cfRule>
  </conditionalFormatting>
  <conditionalFormatting sqref="E108:E119">
    <cfRule type="expression" dxfId="2304" priority="159">
      <formula>$B108=""</formula>
    </cfRule>
  </conditionalFormatting>
  <conditionalFormatting sqref="G108:G119">
    <cfRule type="expression" dxfId="2303" priority="158">
      <formula>$B108=""</formula>
    </cfRule>
  </conditionalFormatting>
  <conditionalFormatting sqref="H108:H119">
    <cfRule type="expression" dxfId="2302" priority="157">
      <formula>$B108=""</formula>
    </cfRule>
  </conditionalFormatting>
  <conditionalFormatting sqref="J108:J119">
    <cfRule type="expression" dxfId="2301" priority="156">
      <formula>$B108=""</formula>
    </cfRule>
  </conditionalFormatting>
  <conditionalFormatting sqref="F123 F125">
    <cfRule type="cellIs" dxfId="2300" priority="155" operator="equal">
      <formula>0</formula>
    </cfRule>
  </conditionalFormatting>
  <conditionalFormatting sqref="F124">
    <cfRule type="cellIs" dxfId="2299" priority="154" operator="equal">
      <formula>0</formula>
    </cfRule>
  </conditionalFormatting>
  <conditionalFormatting sqref="F126:F134">
    <cfRule type="cellIs" dxfId="2298" priority="153" operator="equal">
      <formula>0</formula>
    </cfRule>
  </conditionalFormatting>
  <conditionalFormatting sqref="I123 I125">
    <cfRule type="cellIs" dxfId="2297" priority="152" operator="equal">
      <formula>0</formula>
    </cfRule>
  </conditionalFormatting>
  <conditionalFormatting sqref="I124">
    <cfRule type="cellIs" dxfId="2296" priority="151" operator="equal">
      <formula>0</formula>
    </cfRule>
  </conditionalFormatting>
  <conditionalFormatting sqref="I126:I134">
    <cfRule type="cellIs" dxfId="2295" priority="150" operator="equal">
      <formula>0</formula>
    </cfRule>
  </conditionalFormatting>
  <conditionalFormatting sqref="E123:E134">
    <cfRule type="expression" dxfId="2294" priority="149">
      <formula>$B123=""</formula>
    </cfRule>
  </conditionalFormatting>
  <conditionalFormatting sqref="G123:G134">
    <cfRule type="expression" dxfId="2293" priority="148">
      <formula>$B123=""</formula>
    </cfRule>
  </conditionalFormatting>
  <conditionalFormatting sqref="H123:H134">
    <cfRule type="expression" dxfId="2292" priority="147">
      <formula>$B123=""</formula>
    </cfRule>
  </conditionalFormatting>
  <conditionalFormatting sqref="J123:J134">
    <cfRule type="expression" dxfId="2291" priority="146">
      <formula>$B123=""</formula>
    </cfRule>
  </conditionalFormatting>
  <conditionalFormatting sqref="F150">
    <cfRule type="cellIs" dxfId="2290" priority="145" operator="equal">
      <formula>0</formula>
    </cfRule>
  </conditionalFormatting>
  <conditionalFormatting sqref="I150">
    <cfRule type="cellIs" dxfId="2289" priority="144" operator="equal">
      <formula>0</formula>
    </cfRule>
  </conditionalFormatting>
  <conditionalFormatting sqref="F138 F140">
    <cfRule type="cellIs" dxfId="2288" priority="143" operator="equal">
      <formula>0</formula>
    </cfRule>
  </conditionalFormatting>
  <conditionalFormatting sqref="F139">
    <cfRule type="cellIs" dxfId="2287" priority="142" operator="equal">
      <formula>0</formula>
    </cfRule>
  </conditionalFormatting>
  <conditionalFormatting sqref="F141:F149">
    <cfRule type="cellIs" dxfId="2286" priority="141" operator="equal">
      <formula>0</formula>
    </cfRule>
  </conditionalFormatting>
  <conditionalFormatting sqref="I138 I140">
    <cfRule type="cellIs" dxfId="2285" priority="140" operator="equal">
      <formula>0</formula>
    </cfRule>
  </conditionalFormatting>
  <conditionalFormatting sqref="I139">
    <cfRule type="cellIs" dxfId="2284" priority="139" operator="equal">
      <formula>0</formula>
    </cfRule>
  </conditionalFormatting>
  <conditionalFormatting sqref="I141:I149">
    <cfRule type="cellIs" dxfId="2283" priority="138" operator="equal">
      <formula>0</formula>
    </cfRule>
  </conditionalFormatting>
  <conditionalFormatting sqref="E138:E149">
    <cfRule type="expression" dxfId="2282" priority="137">
      <formula>$B138=""</formula>
    </cfRule>
  </conditionalFormatting>
  <conditionalFormatting sqref="G138:G149">
    <cfRule type="expression" dxfId="2281" priority="136">
      <formula>$B138=""</formula>
    </cfRule>
  </conditionalFormatting>
  <conditionalFormatting sqref="H138:H149">
    <cfRule type="expression" dxfId="2280" priority="135">
      <formula>$B138=""</formula>
    </cfRule>
  </conditionalFormatting>
  <conditionalFormatting sqref="J138:J149">
    <cfRule type="expression" dxfId="2279" priority="134">
      <formula>$B138=""</formula>
    </cfRule>
  </conditionalFormatting>
  <conditionalFormatting sqref="E57:E59">
    <cfRule type="expression" dxfId="2278" priority="133">
      <formula>$B57=""</formula>
    </cfRule>
  </conditionalFormatting>
  <conditionalFormatting sqref="E55:E56">
    <cfRule type="expression" dxfId="2277" priority="132">
      <formula>$B55=""</formula>
    </cfRule>
  </conditionalFormatting>
  <conditionalFormatting sqref="G57:G59">
    <cfRule type="expression" dxfId="2276" priority="131">
      <formula>$B57=""</formula>
    </cfRule>
  </conditionalFormatting>
  <conditionalFormatting sqref="G55:G56">
    <cfRule type="expression" dxfId="2275" priority="130">
      <formula>$B55=""</formula>
    </cfRule>
  </conditionalFormatting>
  <conditionalFormatting sqref="H57:H59">
    <cfRule type="expression" dxfId="2274" priority="129">
      <formula>$B57=""</formula>
    </cfRule>
  </conditionalFormatting>
  <conditionalFormatting sqref="H55:H56">
    <cfRule type="expression" dxfId="2273" priority="128">
      <formula>$B55=""</formula>
    </cfRule>
  </conditionalFormatting>
  <conditionalFormatting sqref="J57:J59">
    <cfRule type="expression" dxfId="2272" priority="127">
      <formula>$B57=""</formula>
    </cfRule>
  </conditionalFormatting>
  <conditionalFormatting sqref="J55:J56">
    <cfRule type="expression" dxfId="2271" priority="126">
      <formula>$B55=""</formula>
    </cfRule>
  </conditionalFormatting>
  <conditionalFormatting sqref="G63">
    <cfRule type="expression" dxfId="2270" priority="125">
      <formula>$B63=""</formula>
    </cfRule>
  </conditionalFormatting>
  <conditionalFormatting sqref="H63">
    <cfRule type="expression" dxfId="2269" priority="124">
      <formula>$B63=""</formula>
    </cfRule>
  </conditionalFormatting>
  <conditionalFormatting sqref="J63">
    <cfRule type="expression" dxfId="2268" priority="123">
      <formula>$B63=""</formula>
    </cfRule>
  </conditionalFormatting>
  <conditionalFormatting sqref="N11:R14 AD11:AD14">
    <cfRule type="cellIs" dxfId="2267" priority="122" operator="equal">
      <formula>0</formula>
    </cfRule>
  </conditionalFormatting>
  <conditionalFormatting sqref="N6">
    <cfRule type="cellIs" dxfId="2266" priority="121" operator="equal">
      <formula>0</formula>
    </cfRule>
  </conditionalFormatting>
  <conditionalFormatting sqref="N6:AB14 AD6:AD14">
    <cfRule type="cellIs" dxfId="2265" priority="120" operator="equal">
      <formula>0</formula>
    </cfRule>
  </conditionalFormatting>
  <conditionalFormatting sqref="AD28 AD26 AD24 AD22">
    <cfRule type="cellIs" dxfId="2264" priority="119" operator="equal">
      <formula>0</formula>
    </cfRule>
  </conditionalFormatting>
  <conditionalFormatting sqref="AE22:AE26">
    <cfRule type="cellIs" dxfId="2263" priority="118" operator="equal">
      <formula>"""adjustment needed"""</formula>
    </cfRule>
  </conditionalFormatting>
  <conditionalFormatting sqref="AE22 AE24 AE26">
    <cfRule type="cellIs" dxfId="2262" priority="117" operator="equal">
      <formula>"adjustment needed"</formula>
    </cfRule>
  </conditionalFormatting>
  <conditionalFormatting sqref="AE28">
    <cfRule type="cellIs" dxfId="2261" priority="116" operator="equal">
      <formula>"""adjustment needed"""</formula>
    </cfRule>
  </conditionalFormatting>
  <conditionalFormatting sqref="AE28">
    <cfRule type="cellIs" dxfId="2260" priority="115" operator="equal">
      <formula>"adjustment needed"</formula>
    </cfRule>
  </conditionalFormatting>
  <conditionalFormatting sqref="AD21:AD29">
    <cfRule type="cellIs" dxfId="2259" priority="114" operator="equal">
      <formula>0</formula>
    </cfRule>
  </conditionalFormatting>
  <conditionalFormatting sqref="C63:C74">
    <cfRule type="cellIs" dxfId="2258" priority="113" operator="equal">
      <formula>0</formula>
    </cfRule>
  </conditionalFormatting>
  <conditionalFormatting sqref="B63 B65:B74">
    <cfRule type="cellIs" dxfId="2257" priority="112" operator="equal">
      <formula>"P4"</formula>
    </cfRule>
  </conditionalFormatting>
  <conditionalFormatting sqref="B63 B65:B74">
    <cfRule type="cellIs" dxfId="2256" priority="110" operator="equal">
      <formula>"P1"</formula>
    </cfRule>
  </conditionalFormatting>
  <conditionalFormatting sqref="B63 B65:B74">
    <cfRule type="cellIs" dxfId="2255" priority="109" operator="equal">
      <formula>"P2"</formula>
    </cfRule>
  </conditionalFormatting>
  <conditionalFormatting sqref="B63 B65:B74">
    <cfRule type="cellIs" dxfId="2254" priority="108" operator="equal">
      <formula>"P3"</formula>
    </cfRule>
  </conditionalFormatting>
  <conditionalFormatting sqref="B63 B65:B74">
    <cfRule type="cellIs" dxfId="2253" priority="107" operator="equal">
      <formula>"P5"</formula>
    </cfRule>
  </conditionalFormatting>
  <conditionalFormatting sqref="C78:C89">
    <cfRule type="cellIs" dxfId="2252" priority="106" operator="equal">
      <formula>0</formula>
    </cfRule>
  </conditionalFormatting>
  <conditionalFormatting sqref="B78:B89">
    <cfRule type="cellIs" dxfId="2251" priority="104" operator="equal">
      <formula>"P1"</formula>
    </cfRule>
  </conditionalFormatting>
  <conditionalFormatting sqref="B78:B89">
    <cfRule type="cellIs" dxfId="2250" priority="103" operator="equal">
      <formula>"P2"</formula>
    </cfRule>
  </conditionalFormatting>
  <conditionalFormatting sqref="B78:B89">
    <cfRule type="cellIs" dxfId="2249" priority="102" operator="equal">
      <formula>"P3"</formula>
    </cfRule>
  </conditionalFormatting>
  <conditionalFormatting sqref="B78:B89">
    <cfRule type="cellIs" dxfId="2248" priority="101" operator="equal">
      <formula>"P4"</formula>
    </cfRule>
  </conditionalFormatting>
  <conditionalFormatting sqref="B78:B89">
    <cfRule type="cellIs" dxfId="2247" priority="100" operator="equal">
      <formula>"P5"</formula>
    </cfRule>
  </conditionalFormatting>
  <conditionalFormatting sqref="E48:E51">
    <cfRule type="expression" dxfId="2246" priority="99">
      <formula>$B48=""</formula>
    </cfRule>
  </conditionalFormatting>
  <conditionalFormatting sqref="G48:G51">
    <cfRule type="expression" dxfId="2245" priority="98">
      <formula>$B48=""</formula>
    </cfRule>
  </conditionalFormatting>
  <conditionalFormatting sqref="H48:H51">
    <cfRule type="expression" dxfId="2244" priority="97">
      <formula>$B48=""</formula>
    </cfRule>
  </conditionalFormatting>
  <conditionalFormatting sqref="J48:J49">
    <cfRule type="expression" dxfId="2243" priority="96">
      <formula>$B48=""</formula>
    </cfRule>
  </conditionalFormatting>
  <conditionalFormatting sqref="J50:J51">
    <cfRule type="expression" dxfId="2242" priority="95">
      <formula>$B50=""</formula>
    </cfRule>
  </conditionalFormatting>
  <conditionalFormatting sqref="E63">
    <cfRule type="expression" dxfId="2241" priority="94">
      <formula>$B63=""</formula>
    </cfRule>
  </conditionalFormatting>
  <conditionalFormatting sqref="H35:H41">
    <cfRule type="expression" dxfId="2240" priority="93">
      <formula>$D14="yes"</formula>
    </cfRule>
  </conditionalFormatting>
  <conditionalFormatting sqref="B64">
    <cfRule type="cellIs" dxfId="2239" priority="92" operator="equal">
      <formula>"P1"</formula>
    </cfRule>
  </conditionalFormatting>
  <conditionalFormatting sqref="B64">
    <cfRule type="cellIs" dxfId="2238" priority="91" operator="equal">
      <formula>"P2"</formula>
    </cfRule>
  </conditionalFormatting>
  <conditionalFormatting sqref="B64">
    <cfRule type="cellIs" dxfId="2237" priority="90" operator="equal">
      <formula>"P3"</formula>
    </cfRule>
  </conditionalFormatting>
  <conditionalFormatting sqref="B64">
    <cfRule type="cellIs" dxfId="2236" priority="89" operator="equal">
      <formula>"P4"</formula>
    </cfRule>
  </conditionalFormatting>
  <conditionalFormatting sqref="B64">
    <cfRule type="cellIs" dxfId="2235" priority="88" operator="equal">
      <formula>"P5"</formula>
    </cfRule>
  </conditionalFormatting>
  <conditionalFormatting sqref="D48:D60">
    <cfRule type="expression" dxfId="2234" priority="87">
      <formula>$D$48=0</formula>
    </cfRule>
  </conditionalFormatting>
  <conditionalFormatting sqref="D49:D59">
    <cfRule type="cellIs" dxfId="2233" priority="86" operator="equal">
      <formula>0</formula>
    </cfRule>
  </conditionalFormatting>
  <conditionalFormatting sqref="D63:D75">
    <cfRule type="expression" dxfId="2232" priority="85">
      <formula>$D$48=0</formula>
    </cfRule>
  </conditionalFormatting>
  <conditionalFormatting sqref="D64:D74">
    <cfRule type="cellIs" dxfId="2231" priority="84" operator="equal">
      <formula>0</formula>
    </cfRule>
  </conditionalFormatting>
  <conditionalFormatting sqref="D78:D90">
    <cfRule type="expression" dxfId="2230" priority="83">
      <formula>$D$48=0</formula>
    </cfRule>
  </conditionalFormatting>
  <conditionalFormatting sqref="D79:D89">
    <cfRule type="cellIs" dxfId="2229" priority="82" operator="equal">
      <formula>0</formula>
    </cfRule>
  </conditionalFormatting>
  <conditionalFormatting sqref="D93:D105">
    <cfRule type="expression" dxfId="2228" priority="81">
      <formula>$D$48=0</formula>
    </cfRule>
  </conditionalFormatting>
  <conditionalFormatting sqref="D94:D104">
    <cfRule type="cellIs" dxfId="2227" priority="80" operator="equal">
      <formula>0</formula>
    </cfRule>
  </conditionalFormatting>
  <conditionalFormatting sqref="D108:D120">
    <cfRule type="expression" dxfId="2226" priority="79">
      <formula>$D$48=0</formula>
    </cfRule>
  </conditionalFormatting>
  <conditionalFormatting sqref="D109:D119">
    <cfRule type="cellIs" dxfId="2225" priority="78" operator="equal">
      <formula>0</formula>
    </cfRule>
  </conditionalFormatting>
  <conditionalFormatting sqref="D123:D135">
    <cfRule type="expression" dxfId="2224" priority="77">
      <formula>$D$48=0</formula>
    </cfRule>
  </conditionalFormatting>
  <conditionalFormatting sqref="D124:D134">
    <cfRule type="cellIs" dxfId="2223" priority="76" operator="equal">
      <formula>0</formula>
    </cfRule>
  </conditionalFormatting>
  <conditionalFormatting sqref="D138:D150">
    <cfRule type="expression" dxfId="2222" priority="75">
      <formula>$D$48=0</formula>
    </cfRule>
  </conditionalFormatting>
  <conditionalFormatting sqref="D139:D149">
    <cfRule type="cellIs" dxfId="2221" priority="74" operator="equal">
      <formula>0</formula>
    </cfRule>
  </conditionalFormatting>
  <conditionalFormatting sqref="M48:M59">
    <cfRule type="expression" dxfId="2220" priority="73">
      <formula>$D$48=0</formula>
    </cfRule>
  </conditionalFormatting>
  <conditionalFormatting sqref="M49:M59">
    <cfRule type="cellIs" dxfId="2219" priority="72" operator="equal">
      <formula>0</formula>
    </cfRule>
  </conditionalFormatting>
  <conditionalFormatting sqref="N62:S62 N77:S77 N92:S92 N107:S107 N122:S122 N137:S137 N60:AC61 N75:AC76 N90:AC91 N105:AC106 N120:AC121 N135:AC136 N150:AC151">
    <cfRule type="cellIs" dxfId="2218" priority="56" operator="equal">
      <formula>0</formula>
    </cfRule>
  </conditionalFormatting>
  <conditionalFormatting sqref="AC63:AC74 AC78:AC89 AC93:AC104 AC108:AC119 AC123:AC134 AC138:AC149">
    <cfRule type="cellIs" dxfId="2217" priority="55" operator="equal">
      <formula>0</formula>
    </cfRule>
  </conditionalFormatting>
  <conditionalFormatting sqref="U62:AC62 U77:AC77 U92:AC92 U107:AC107 U122:AC122 U137:AC137 AC63:AC74 AC78:AC89 AC93:AC104 AC108:AC119 AC123:AC134 AC138:AC149">
    <cfRule type="cellIs" dxfId="2216" priority="54" operator="equal">
      <formula>0</formula>
    </cfRule>
  </conditionalFormatting>
  <conditionalFormatting sqref="M60">
    <cfRule type="expression" dxfId="2215" priority="53">
      <formula>$D$48=0</formula>
    </cfRule>
  </conditionalFormatting>
  <conditionalFormatting sqref="M63:M75">
    <cfRule type="expression" dxfId="2214" priority="52">
      <formula>$D$48=0</formula>
    </cfRule>
  </conditionalFormatting>
  <conditionalFormatting sqref="M64:M74">
    <cfRule type="cellIs" dxfId="2213" priority="51" operator="equal">
      <formula>0</formula>
    </cfRule>
  </conditionalFormatting>
  <conditionalFormatting sqref="M78:M90">
    <cfRule type="expression" dxfId="2212" priority="50">
      <formula>$D$48=0</formula>
    </cfRule>
  </conditionalFormatting>
  <conditionalFormatting sqref="M79:M89">
    <cfRule type="cellIs" dxfId="2211" priority="49" operator="equal">
      <formula>0</formula>
    </cfRule>
  </conditionalFormatting>
  <conditionalFormatting sqref="M93:M105">
    <cfRule type="expression" dxfId="2210" priority="48">
      <formula>$D$48=0</formula>
    </cfRule>
  </conditionalFormatting>
  <conditionalFormatting sqref="M94:M104">
    <cfRule type="cellIs" dxfId="2209" priority="47" operator="equal">
      <formula>0</formula>
    </cfRule>
  </conditionalFormatting>
  <conditionalFormatting sqref="M108:M120">
    <cfRule type="expression" dxfId="2208" priority="46">
      <formula>$D$48=0</formula>
    </cfRule>
  </conditionalFormatting>
  <conditionalFormatting sqref="M109:M119">
    <cfRule type="cellIs" dxfId="2207" priority="45" operator="equal">
      <formula>0</formula>
    </cfRule>
  </conditionalFormatting>
  <conditionalFormatting sqref="M123:M135">
    <cfRule type="expression" dxfId="2206" priority="44">
      <formula>$D$48=0</formula>
    </cfRule>
  </conditionalFormatting>
  <conditionalFormatting sqref="M124:M134">
    <cfRule type="cellIs" dxfId="2205" priority="43" operator="equal">
      <formula>0</formula>
    </cfRule>
  </conditionalFormatting>
  <conditionalFormatting sqref="M138:M150">
    <cfRule type="expression" dxfId="2204" priority="42">
      <formula>$D$48=0</formula>
    </cfRule>
  </conditionalFormatting>
  <conditionalFormatting sqref="M139:M149">
    <cfRule type="cellIs" dxfId="2203" priority="41" operator="equal">
      <formula>0</formula>
    </cfRule>
  </conditionalFormatting>
  <conditionalFormatting sqref="F35:F41">
    <cfRule type="cellIs" dxfId="2202" priority="40" operator="notEqual">
      <formula>0</formula>
    </cfRule>
  </conditionalFormatting>
  <conditionalFormatting sqref="D35:F35 C36:E38 C39:F41">
    <cfRule type="cellIs" dxfId="2201" priority="39" operator="equal">
      <formula>0</formula>
    </cfRule>
  </conditionalFormatting>
  <conditionalFormatting sqref="F36:F38">
    <cfRule type="cellIs" dxfId="2200" priority="38" operator="equal">
      <formula>0</formula>
    </cfRule>
  </conditionalFormatting>
  <conditionalFormatting sqref="G35:G41">
    <cfRule type="cellIs" dxfId="2199" priority="37" operator="equal">
      <formula>0</formula>
    </cfRule>
  </conditionalFormatting>
  <conditionalFormatting sqref="C35">
    <cfRule type="cellIs" dxfId="2198" priority="36" operator="equal">
      <formula>0</formula>
    </cfRule>
  </conditionalFormatting>
  <conditionalFormatting sqref="K21 H21 H29 K23 K25 K27">
    <cfRule type="cellIs" dxfId="2197" priority="35" operator="notEqual">
      <formula>0</formula>
    </cfRule>
  </conditionalFormatting>
  <conditionalFormatting sqref="K29">
    <cfRule type="cellIs" dxfId="2196" priority="34" operator="notEqual">
      <formula>0</formula>
    </cfRule>
  </conditionalFormatting>
  <conditionalFormatting sqref="H23">
    <cfRule type="cellIs" dxfId="2195" priority="33" operator="notEqual">
      <formula>0</formula>
    </cfRule>
  </conditionalFormatting>
  <conditionalFormatting sqref="H25">
    <cfRule type="cellIs" dxfId="2194" priority="32" operator="notEqual">
      <formula>0</formula>
    </cfRule>
  </conditionalFormatting>
  <conditionalFormatting sqref="H27">
    <cfRule type="cellIs" dxfId="2193" priority="31" operator="notEqual">
      <formula>0</formula>
    </cfRule>
  </conditionalFormatting>
  <conditionalFormatting sqref="N21:AC21 N22:AB29">
    <cfRule type="cellIs" dxfId="2192" priority="30" operator="equal">
      <formula>0</formula>
    </cfRule>
  </conditionalFormatting>
  <conditionalFormatting sqref="AC22:AC29">
    <cfRule type="cellIs" dxfId="2191" priority="29" operator="equal">
      <formula>0</formula>
    </cfRule>
  </conditionalFormatting>
  <conditionalFormatting sqref="AC6:AC14">
    <cfRule type="cellIs" dxfId="2190" priority="28" operator="equal">
      <formula>0</formula>
    </cfRule>
  </conditionalFormatting>
  <conditionalFormatting sqref="J53:J54">
    <cfRule type="expression" dxfId="2189" priority="21">
      <formula>$B53=""</formula>
    </cfRule>
  </conditionalFormatting>
  <conditionalFormatting sqref="J52">
    <cfRule type="expression" dxfId="2188" priority="20">
      <formula>$B52=""</formula>
    </cfRule>
  </conditionalFormatting>
  <conditionalFormatting sqref="E64:E65">
    <cfRule type="expression" dxfId="2187" priority="19">
      <formula>$B64=""</formula>
    </cfRule>
  </conditionalFormatting>
  <conditionalFormatting sqref="J65">
    <cfRule type="expression" dxfId="2186" priority="14">
      <formula>$B65=""</formula>
    </cfRule>
  </conditionalFormatting>
  <conditionalFormatting sqref="J64">
    <cfRule type="expression" dxfId="2185" priority="13">
      <formula>$B64=""</formula>
    </cfRule>
  </conditionalFormatting>
  <conditionalFormatting sqref="E53:E54">
    <cfRule type="expression" dxfId="2184" priority="12">
      <formula>$B53=""</formula>
    </cfRule>
  </conditionalFormatting>
  <conditionalFormatting sqref="E52">
    <cfRule type="expression" dxfId="2183" priority="11">
      <formula>$B52=""</formula>
    </cfRule>
  </conditionalFormatting>
  <conditionalFormatting sqref="G53:G54">
    <cfRule type="expression" dxfId="2182" priority="10">
      <formula>$B53=""</formula>
    </cfRule>
  </conditionalFormatting>
  <conditionalFormatting sqref="H53:H54">
    <cfRule type="expression" dxfId="2181" priority="9">
      <formula>$B53=""</formula>
    </cfRule>
  </conditionalFormatting>
  <conditionalFormatting sqref="G52">
    <cfRule type="expression" dxfId="2180" priority="8">
      <formula>$B52=""</formula>
    </cfRule>
  </conditionalFormatting>
  <conditionalFormatting sqref="H52">
    <cfRule type="expression" dxfId="2179" priority="7">
      <formula>$B52=""</formula>
    </cfRule>
  </conditionalFormatting>
  <conditionalFormatting sqref="G65">
    <cfRule type="expression" dxfId="2178" priority="6">
      <formula>$B65=""</formula>
    </cfRule>
  </conditionalFormatting>
  <conditionalFormatting sqref="H65">
    <cfRule type="expression" dxfId="2177" priority="5">
      <formula>$B65=""</formula>
    </cfRule>
  </conditionalFormatting>
  <conditionalFormatting sqref="G64">
    <cfRule type="expression" dxfId="2176" priority="4">
      <formula>$B64=""</formula>
    </cfRule>
  </conditionalFormatting>
  <conditionalFormatting sqref="H64">
    <cfRule type="expression" dxfId="2175" priority="3">
      <formula>$B64=""</formula>
    </cfRule>
  </conditionalFormatting>
  <conditionalFormatting sqref="AE6:AE14">
    <cfRule type="cellIs" dxfId="2174" priority="2" operator="equal">
      <formula>0</formula>
    </cfRule>
  </conditionalFormatting>
  <conditionalFormatting sqref="AE6:AE14">
    <cfRule type="cellIs" dxfId="2173" priority="1" operator="equal">
      <formula>0</formula>
    </cfRule>
  </conditionalFormatting>
  <dataValidations count="1">
    <dataValidation type="list" allowBlank="1" showInputMessage="1" showErrorMessage="1" sqref="D14" xr:uid="{009700F1-00ED-4C21-B857-00260084006A}">
      <formula1>$AK$5:$AK$6</formula1>
    </dataValidation>
  </dataValidations>
  <pageMargins left="0.7" right="0.7" top="0.78740157500000008" bottom="0.78740157500000008" header="0.3" footer="0.3"/>
  <pageSetup paperSize="9" scale="30" orientation="portrait"/>
  <extLst>
    <ext xmlns:x14="http://schemas.microsoft.com/office/spreadsheetml/2009/9/main" uri="{78C0D931-6437-407d-A8EE-F0AAD7539E65}">
      <x14:conditionalFormattings>
        <x14:conditionalFormatting xmlns:xm="http://schemas.microsoft.com/office/excel/2006/main">
          <x14:cfRule type="expression" priority="246" id="{00CE009B-00D2-4D50-B619-003300360022}">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45" id="{007800D8-009F-43DA-8805-005200B600BB}">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44" id="{008300CC-006E-4178-A8AA-007200E200B2}">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43" id="{00180040-0052-41F6-B068-006400620070}">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42" id="{000000A6-00EF-4745-8387-005300730088}">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41" id="{004A00F7-0060-4798-B9ED-008800F800A5}">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40" id="{0048003E-00C3-4CD8-A769-00F7006A0043}">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39" id="{007C0033-006F-46F4-9836-002F00A20025}">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38" id="{001B0027-00FA-4776-9E6D-0054008700E2}">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37" id="{005300D5-0092-4E10-A3F6-009B00B000F3}">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36" id="{00B5001D-004D-4C90-A4FB-000F00CC00FC}">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35" id="{009E0061-0004-48BC-8BA1-00D1004C00F0}">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34" id="{00A3001D-00ED-4FB0-9D0F-00C600B5008B}">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33" id="{00470001-0003-434A-B55D-002E00B8009D}">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32" id="{004E0015-0038-4D5E-9C2F-001B001000CF}">
            <xm:f>AND($D48&gt;='Basisdaten zum Projekt'!$D$20,$D48&lt;='Basisdaten zum Projekt'!$E$20,'Basisdaten zum Projekt'!$F$20="x")</xm:f>
            <x14:dxf>
              <fill>
                <patternFill patternType="solid">
                  <fgColor indexed="26"/>
                  <bgColor indexed="26"/>
                </patternFill>
              </fill>
            </x14:dxf>
          </x14:cfRule>
          <xm:sqref>N48:N59 N78:N89 N93:N104 N108:N119 N123:N134 N138:N149</xm:sqref>
        </x14:conditionalFormatting>
        <x14:conditionalFormatting xmlns:xm="http://schemas.microsoft.com/office/excel/2006/main">
          <x14:cfRule type="cellIs" priority="218" operator="greaterThan" id="{006C00D7-005D-4AA9-9748-00C900040093}">
            <xm:f>'Basisdaten zum Projekt'!$C$7</xm:f>
            <x14:dxf>
              <font>
                <color rgb="FFF2F2F2"/>
              </font>
            </x14:dxf>
          </x14:cfRule>
          <xm:sqref>C48:C62 C75:C77 C90:C149</xm:sqref>
        </x14:conditionalFormatting>
        <x14:conditionalFormatting xmlns:xm="http://schemas.microsoft.com/office/excel/2006/main">
          <x14:cfRule type="cellIs" priority="111" operator="greaterThan" id="{0017005F-0021-4205-B778-00720044002C}">
            <xm:f>'Basisdaten zum Projekt'!$C$7</xm:f>
            <x14:dxf>
              <font>
                <color rgb="FFF2F2F2"/>
              </font>
            </x14:dxf>
          </x14:cfRule>
          <xm:sqref>C63:C74</xm:sqref>
        </x14:conditionalFormatting>
        <x14:conditionalFormatting xmlns:xm="http://schemas.microsoft.com/office/excel/2006/main">
          <x14:cfRule type="cellIs" priority="105" operator="greaterThan" id="{00EA0053-00C4-4AA7-AEFC-002900F300B2}">
            <xm:f>'Basisdaten zum Projekt'!$C$7</xm:f>
            <x14:dxf>
              <font>
                <color rgb="FFF2F2F2"/>
              </font>
            </x14:dxf>
          </x14:cfRule>
          <xm:sqref>C78:C89</xm:sqref>
        </x14:conditionalFormatting>
        <x14:conditionalFormatting xmlns:xm="http://schemas.microsoft.com/office/excel/2006/main">
          <x14:cfRule type="expression" priority="71" id="{00BB00D1-00D2-48AE-802D-00F7005C00CD}">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70" id="{003A002A-0044-4329-BF45-00000019005B}">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69" id="{00680088-00D0-4A85-834B-001000C90046}">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68" id="{007A00BE-004F-4BAD-AED2-00D70004009A}">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67" id="{00E20014-00C2-4587-B0EF-00F100B500AB}">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66" id="{00A0003F-0054-4259-B2D0-002A001500DC}">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65" id="{00BA000A-00D1-4320-8579-00490050001D}">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64" id="{00DC00FD-00F0-4E31-B126-003200E100D6}">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63" id="{008D000F-004A-4CB1-810B-003600EE00A5}">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62" id="{00AA0059-00D1-438D-ABB8-00920039005F}">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61" id="{004900FC-0056-4D73-B9F6-004C00A20021}">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60" id="{00C40045-00CA-481E-9C40-00CC002E0038}">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59" id="{002500F6-0000-4AC6-ABB3-00F1007B00B8}">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58" id="{007B0072-0037-4A5A-964B-00DE0088003A}">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57" id="{004D0096-00BA-4815-A1D4-00BD00BE00D9}">
            <xm:f>AND($D63&gt;='Basisdaten zum Projekt'!$D$20,$D63&lt;='Basisdaten zum Projekt'!$E$20,'Basisdaten zum Projekt'!$F$20="x")</xm:f>
            <x14:dxf>
              <fill>
                <patternFill patternType="solid">
                  <fgColor indexed="26"/>
                  <bgColor indexed="26"/>
                </patternFill>
              </fill>
            </x14:dxf>
          </x14:cfRule>
          <xm:sqref>N63:N74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600-000000000000}">
          <x14:formula1>
            <xm:f>'Übersicht Berichte'!$A$3:$A$8</xm:f>
          </x14:formula1>
          <xm:sqref>H5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L180"/>
  <sheetViews>
    <sheetView showGridLines="0" topLeftCell="K1" zoomScale="85" workbookViewId="0">
      <selection activeCell="O22" sqref="O22"/>
    </sheetView>
  </sheetViews>
  <sheetFormatPr baseColWidth="10" defaultColWidth="11.5546875" defaultRowHeight="15" outlineLevelRow="1" outlineLevelCol="1"/>
  <cols>
    <col min="1" max="2" width="11.109375" style="4" customWidth="1"/>
    <col min="3" max="11" width="14.6640625" style="4" customWidth="1"/>
    <col min="12" max="12" width="4.77734375" style="4" customWidth="1"/>
    <col min="13" max="13" width="9.5546875" style="4" customWidth="1"/>
    <col min="14" max="14" width="10" style="4" customWidth="1"/>
    <col min="15" max="15" width="10.5546875" style="4" customWidth="1"/>
    <col min="16" max="18" width="10.33203125" style="4" customWidth="1"/>
    <col min="19" max="28" width="10.33203125" style="4" customWidth="1" outlineLevel="1"/>
    <col min="29" max="29" width="10.21875" style="4" bestFit="1" customWidth="1"/>
    <col min="30" max="30" width="19.5546875" style="4" bestFit="1" customWidth="1"/>
    <col min="31" max="31" width="14.77734375" style="4" customWidth="1"/>
    <col min="32" max="36" width="11.5546875" style="4"/>
    <col min="37" max="37" width="0" style="4" hidden="1" customWidth="1"/>
    <col min="38" max="16384" width="11.5546875" style="4"/>
  </cols>
  <sheetData>
    <row r="3" spans="3:38" ht="60.75" customHeight="1">
      <c r="C3" s="357" t="s">
        <v>320</v>
      </c>
      <c r="D3" s="357"/>
      <c r="E3" s="357"/>
      <c r="F3" s="357"/>
      <c r="G3" s="357"/>
      <c r="H3" s="357"/>
      <c r="M3" s="348" t="s">
        <v>321</v>
      </c>
      <c r="N3" s="348"/>
      <c r="O3" s="348"/>
      <c r="P3" s="348"/>
      <c r="Q3" s="348"/>
      <c r="R3" s="348"/>
      <c r="S3" s="348"/>
      <c r="T3" s="348"/>
      <c r="U3" s="348"/>
      <c r="V3" s="348"/>
      <c r="W3" s="348"/>
      <c r="X3" s="348"/>
      <c r="Y3" s="348"/>
      <c r="Z3" s="348"/>
      <c r="AA3" s="348"/>
      <c r="AB3" s="348"/>
      <c r="AC3" s="348"/>
      <c r="AD3" s="348"/>
      <c r="AE3" s="348"/>
      <c r="AF3" s="118"/>
      <c r="AG3" s="118"/>
      <c r="AH3" s="118"/>
      <c r="AI3" s="118"/>
      <c r="AJ3" s="118"/>
      <c r="AK3" s="118"/>
      <c r="AL3" s="118"/>
    </row>
    <row r="4" spans="3:38">
      <c r="K4" s="119"/>
      <c r="N4" s="120"/>
    </row>
    <row r="5" spans="3:38" ht="37.5" customHeight="1">
      <c r="C5" s="121" t="s">
        <v>322</v>
      </c>
      <c r="D5" s="122" t="s">
        <v>396</v>
      </c>
      <c r="E5" s="123"/>
      <c r="F5" s="124"/>
      <c r="G5" s="273" t="s">
        <v>324</v>
      </c>
      <c r="H5" s="126" t="s">
        <v>314</v>
      </c>
      <c r="N5" s="127" t="s">
        <v>325</v>
      </c>
      <c r="O5" s="127" t="s">
        <v>326</v>
      </c>
      <c r="P5" s="127" t="s">
        <v>327</v>
      </c>
      <c r="Q5" s="127" t="s">
        <v>328</v>
      </c>
      <c r="R5" s="127" t="s">
        <v>329</v>
      </c>
      <c r="S5" s="127" t="s">
        <v>330</v>
      </c>
      <c r="T5" s="127" t="s">
        <v>331</v>
      </c>
      <c r="U5" s="127" t="s">
        <v>332</v>
      </c>
      <c r="V5" s="127" t="s">
        <v>333</v>
      </c>
      <c r="W5" s="127" t="s">
        <v>334</v>
      </c>
      <c r="X5" s="127" t="s">
        <v>335</v>
      </c>
      <c r="Y5" s="127" t="s">
        <v>336</v>
      </c>
      <c r="Z5" s="127" t="s">
        <v>337</v>
      </c>
      <c r="AA5" s="127" t="s">
        <v>338</v>
      </c>
      <c r="AB5" s="127" t="s">
        <v>339</v>
      </c>
      <c r="AC5" s="128" t="s">
        <v>340</v>
      </c>
      <c r="AD5" s="129" t="s">
        <v>341</v>
      </c>
      <c r="AE5" s="130" t="s">
        <v>342</v>
      </c>
      <c r="AK5" s="4" t="s">
        <v>343</v>
      </c>
    </row>
    <row r="6" spans="3:38" ht="18.75" outlineLevel="1">
      <c r="C6" s="131" t="s">
        <v>344</v>
      </c>
      <c r="D6" s="358"/>
      <c r="E6" s="359"/>
      <c r="G6" s="273" t="s">
        <v>345</v>
      </c>
      <c r="H6" s="132">
        <v>7.74</v>
      </c>
      <c r="M6" s="254" t="s">
        <v>86</v>
      </c>
      <c r="N6" s="133">
        <v>0</v>
      </c>
      <c r="O6" s="134">
        <v>55.710594315245466</v>
      </c>
      <c r="P6" s="134">
        <v>0</v>
      </c>
      <c r="Q6" s="134">
        <v>45.755813953488364</v>
      </c>
      <c r="R6" s="134">
        <v>0</v>
      </c>
      <c r="S6" s="134">
        <v>0</v>
      </c>
      <c r="T6" s="134">
        <v>0</v>
      </c>
      <c r="U6" s="134">
        <v>0</v>
      </c>
      <c r="V6" s="134">
        <v>0</v>
      </c>
      <c r="W6" s="134">
        <v>0</v>
      </c>
      <c r="X6" s="134">
        <v>0</v>
      </c>
      <c r="Y6" s="134">
        <v>0</v>
      </c>
      <c r="Z6" s="134">
        <v>0</v>
      </c>
      <c r="AA6" s="134">
        <v>0</v>
      </c>
      <c r="AB6" s="134">
        <v>0</v>
      </c>
      <c r="AC6" s="255">
        <f t="shared" ref="AC6:AC14" si="0">SUM(N6:AB6)</f>
        <v>101.46640826873383</v>
      </c>
      <c r="AD6" s="256">
        <v>39920.370000000003</v>
      </c>
      <c r="AE6" s="137"/>
      <c r="AK6" s="4" t="s">
        <v>346</v>
      </c>
    </row>
    <row r="7" spans="3:38" ht="18.75" outlineLevel="1">
      <c r="C7" s="138"/>
      <c r="H7" s="139"/>
      <c r="M7" s="257" t="s">
        <v>156</v>
      </c>
      <c r="N7" s="134"/>
      <c r="O7" s="134"/>
      <c r="P7" s="134"/>
      <c r="Q7" s="134"/>
      <c r="R7" s="134"/>
      <c r="S7" s="134"/>
      <c r="T7" s="134"/>
      <c r="U7" s="134"/>
      <c r="V7" s="134"/>
      <c r="W7" s="134"/>
      <c r="X7" s="134"/>
      <c r="Y7" s="134"/>
      <c r="Z7" s="134"/>
      <c r="AA7" s="134"/>
      <c r="AB7" s="134"/>
      <c r="AC7" s="255">
        <f t="shared" si="0"/>
        <v>0</v>
      </c>
      <c r="AD7" s="256"/>
      <c r="AE7" s="137"/>
    </row>
    <row r="8" spans="3:38" ht="18.75" customHeight="1" outlineLevel="1">
      <c r="C8" s="366" t="s">
        <v>347</v>
      </c>
      <c r="D8" s="140" t="s">
        <v>94</v>
      </c>
      <c r="E8" s="140" t="s">
        <v>95</v>
      </c>
      <c r="F8" s="140" t="s">
        <v>348</v>
      </c>
      <c r="G8" s="140" t="s">
        <v>349</v>
      </c>
      <c r="H8" s="140" t="s">
        <v>350</v>
      </c>
      <c r="M8" s="258" t="s">
        <v>87</v>
      </c>
      <c r="N8" s="134"/>
      <c r="O8" s="134"/>
      <c r="P8" s="134"/>
      <c r="Q8" s="134"/>
      <c r="R8" s="134"/>
      <c r="S8" s="134"/>
      <c r="T8" s="134"/>
      <c r="U8" s="134"/>
      <c r="V8" s="134"/>
      <c r="W8" s="134"/>
      <c r="X8" s="134"/>
      <c r="Y8" s="134"/>
      <c r="Z8" s="134"/>
      <c r="AA8" s="134"/>
      <c r="AB8" s="134"/>
      <c r="AC8" s="255">
        <f t="shared" si="0"/>
        <v>0</v>
      </c>
      <c r="AD8" s="256"/>
      <c r="AE8" s="137"/>
    </row>
    <row r="9" spans="3:38" ht="18.75" outlineLevel="1">
      <c r="C9" s="367"/>
      <c r="D9" s="141">
        <v>44652</v>
      </c>
      <c r="E9" s="141">
        <v>45747</v>
      </c>
      <c r="F9" s="142">
        <v>0.5</v>
      </c>
      <c r="G9" s="143">
        <v>19.350000000000001</v>
      </c>
      <c r="H9" s="143"/>
      <c r="M9" s="259" t="s">
        <v>192</v>
      </c>
      <c r="N9" s="134"/>
      <c r="O9" s="134"/>
      <c r="P9" s="134"/>
      <c r="Q9" s="134"/>
      <c r="R9" s="134"/>
      <c r="S9" s="134"/>
      <c r="T9" s="134"/>
      <c r="U9" s="134"/>
      <c r="V9" s="134"/>
      <c r="W9" s="134"/>
      <c r="X9" s="134"/>
      <c r="Y9" s="134"/>
      <c r="Z9" s="134"/>
      <c r="AA9" s="134"/>
      <c r="AB9" s="134"/>
      <c r="AC9" s="255">
        <f t="shared" si="0"/>
        <v>0</v>
      </c>
      <c r="AD9" s="256"/>
      <c r="AE9" s="137"/>
    </row>
    <row r="10" spans="3:38" ht="18.75" outlineLevel="1">
      <c r="C10" s="367"/>
      <c r="D10" s="141"/>
      <c r="E10" s="141"/>
      <c r="F10" s="142"/>
      <c r="G10" s="143"/>
      <c r="H10" s="143"/>
      <c r="M10" s="260" t="s">
        <v>88</v>
      </c>
      <c r="N10" s="134"/>
      <c r="O10" s="134"/>
      <c r="P10" s="134"/>
      <c r="Q10" s="134"/>
      <c r="R10" s="134"/>
      <c r="S10" s="134"/>
      <c r="T10" s="134"/>
      <c r="U10" s="134"/>
      <c r="V10" s="134"/>
      <c r="W10" s="134"/>
      <c r="X10" s="134"/>
      <c r="Y10" s="134"/>
      <c r="Z10" s="134"/>
      <c r="AA10" s="134"/>
      <c r="AB10" s="134"/>
      <c r="AC10" s="255">
        <f t="shared" si="0"/>
        <v>0</v>
      </c>
      <c r="AD10" s="256"/>
      <c r="AE10" s="137"/>
    </row>
    <row r="11" spans="3:38" ht="18.75" outlineLevel="1">
      <c r="C11" s="367"/>
      <c r="D11" s="141"/>
      <c r="E11" s="141"/>
      <c r="F11" s="144"/>
      <c r="G11" s="143"/>
      <c r="H11" s="143"/>
      <c r="M11" s="261" t="s">
        <v>228</v>
      </c>
      <c r="N11" s="134"/>
      <c r="O11" s="134"/>
      <c r="P11" s="134"/>
      <c r="Q11" s="134"/>
      <c r="R11" s="134"/>
      <c r="S11" s="134"/>
      <c r="T11" s="134"/>
      <c r="U11" s="134"/>
      <c r="V11" s="134"/>
      <c r="W11" s="134"/>
      <c r="X11" s="134"/>
      <c r="Y11" s="134"/>
      <c r="Z11" s="134"/>
      <c r="AA11" s="134"/>
      <c r="AB11" s="134"/>
      <c r="AC11" s="255">
        <f t="shared" si="0"/>
        <v>0</v>
      </c>
      <c r="AD11" s="256"/>
      <c r="AE11" s="137"/>
    </row>
    <row r="12" spans="3:38" ht="18.75" outlineLevel="1">
      <c r="C12" s="367"/>
      <c r="D12" s="143"/>
      <c r="E12" s="143"/>
      <c r="F12" s="144"/>
      <c r="G12" s="143"/>
      <c r="H12" s="143"/>
      <c r="M12" s="262" t="s">
        <v>89</v>
      </c>
      <c r="N12" s="134"/>
      <c r="O12" s="134"/>
      <c r="P12" s="134"/>
      <c r="Q12" s="134"/>
      <c r="R12" s="134"/>
      <c r="S12" s="134"/>
      <c r="T12" s="134"/>
      <c r="U12" s="134"/>
      <c r="V12" s="134"/>
      <c r="W12" s="134"/>
      <c r="X12" s="134"/>
      <c r="Y12" s="134"/>
      <c r="Z12" s="134"/>
      <c r="AA12" s="134"/>
      <c r="AB12" s="134"/>
      <c r="AC12" s="255">
        <f t="shared" si="0"/>
        <v>0</v>
      </c>
      <c r="AD12" s="256"/>
      <c r="AE12" s="137"/>
    </row>
    <row r="13" spans="3:38" ht="18.75" outlineLevel="1">
      <c r="C13" s="368"/>
      <c r="D13" s="143"/>
      <c r="E13" s="143"/>
      <c r="F13" s="144"/>
      <c r="G13" s="143"/>
      <c r="H13" s="143"/>
      <c r="M13" s="262" t="s">
        <v>264</v>
      </c>
      <c r="N13" s="134"/>
      <c r="O13" s="134"/>
      <c r="P13" s="134"/>
      <c r="Q13" s="134"/>
      <c r="R13" s="134"/>
      <c r="S13" s="134"/>
      <c r="T13" s="134"/>
      <c r="U13" s="134"/>
      <c r="V13" s="134"/>
      <c r="W13" s="134"/>
      <c r="X13" s="134"/>
      <c r="Y13" s="134"/>
      <c r="Z13" s="134"/>
      <c r="AA13" s="134"/>
      <c r="AB13" s="134"/>
      <c r="AC13" s="255">
        <f t="shared" si="0"/>
        <v>0</v>
      </c>
      <c r="AD13" s="256"/>
      <c r="AE13" s="137"/>
    </row>
    <row r="14" spans="3:38" ht="18.75" customHeight="1" outlineLevel="1">
      <c r="C14" s="369" t="s">
        <v>351</v>
      </c>
      <c r="D14" s="364"/>
      <c r="E14" s="145"/>
      <c r="F14" s="146"/>
      <c r="G14" s="147"/>
      <c r="H14" s="147"/>
      <c r="M14" s="263" t="s">
        <v>90</v>
      </c>
      <c r="N14" s="134"/>
      <c r="O14" s="134"/>
      <c r="P14" s="134"/>
      <c r="Q14" s="134"/>
      <c r="R14" s="134"/>
      <c r="S14" s="134"/>
      <c r="T14" s="134"/>
      <c r="U14" s="134"/>
      <c r="V14" s="134"/>
      <c r="W14" s="134"/>
      <c r="X14" s="134"/>
      <c r="Y14" s="134"/>
      <c r="Z14" s="134"/>
      <c r="AA14" s="134"/>
      <c r="AB14" s="134"/>
      <c r="AC14" s="255">
        <f t="shared" si="0"/>
        <v>0</v>
      </c>
      <c r="AD14" s="264"/>
      <c r="AE14" s="137"/>
    </row>
    <row r="15" spans="3:38" outlineLevel="1">
      <c r="C15" s="369"/>
      <c r="D15" s="364"/>
      <c r="E15" s="149"/>
      <c r="F15" s="33"/>
      <c r="G15" s="33"/>
      <c r="H15" s="150"/>
      <c r="I15" s="33"/>
      <c r="J15" s="33"/>
      <c r="K15" s="33"/>
      <c r="M15" s="189"/>
      <c r="N15" s="152"/>
      <c r="O15" s="152"/>
      <c r="P15" s="152"/>
      <c r="Q15" s="152"/>
      <c r="R15" s="152"/>
      <c r="S15" s="152"/>
      <c r="T15" s="152"/>
      <c r="U15" s="152"/>
      <c r="V15" s="152"/>
      <c r="W15" s="152"/>
      <c r="X15" s="152"/>
      <c r="Y15" s="152"/>
      <c r="Z15" s="152"/>
      <c r="AA15" s="152"/>
      <c r="AB15" s="152"/>
      <c r="AC15" s="154"/>
      <c r="AD15" s="205"/>
      <c r="AE15" s="205"/>
    </row>
    <row r="16" spans="3:38" outlineLevel="1">
      <c r="E16" s="149"/>
      <c r="F16" s="33"/>
      <c r="G16" s="33"/>
      <c r="H16" s="150"/>
      <c r="I16" s="33"/>
      <c r="J16" s="33"/>
      <c r="K16" s="33"/>
      <c r="M16" s="189"/>
      <c r="N16" s="152"/>
      <c r="O16" s="152"/>
      <c r="P16" s="152"/>
      <c r="Q16" s="152"/>
      <c r="R16" s="152"/>
      <c r="S16" s="152"/>
      <c r="T16" s="152"/>
      <c r="U16" s="152"/>
      <c r="V16" s="152"/>
      <c r="W16" s="152"/>
      <c r="X16" s="152"/>
      <c r="Y16" s="152"/>
      <c r="Z16" s="152"/>
      <c r="AA16" s="152"/>
      <c r="AB16" s="152"/>
      <c r="AC16" s="154"/>
      <c r="AD16" s="205"/>
      <c r="AE16" s="205"/>
    </row>
    <row r="17" spans="1:31" ht="30" customHeight="1" outlineLevel="1">
      <c r="B17" s="157"/>
      <c r="C17" s="305" t="s">
        <v>62</v>
      </c>
      <c r="D17" s="305"/>
      <c r="E17" s="305"/>
      <c r="F17" s="305"/>
      <c r="G17" s="305"/>
      <c r="H17" s="305"/>
      <c r="I17" s="305"/>
      <c r="J17" s="305"/>
      <c r="K17" s="305"/>
      <c r="M17" s="365" t="s">
        <v>352</v>
      </c>
      <c r="N17" s="365"/>
      <c r="O17" s="365"/>
      <c r="P17" s="365"/>
      <c r="Q17" s="365"/>
      <c r="R17" s="365"/>
      <c r="S17" s="365"/>
      <c r="T17" s="365"/>
      <c r="U17" s="365"/>
      <c r="V17" s="365"/>
      <c r="W17" s="365"/>
      <c r="X17" s="365"/>
      <c r="Y17" s="365"/>
      <c r="Z17" s="365"/>
      <c r="AA17" s="365"/>
      <c r="AB17" s="365"/>
      <c r="AC17" s="365"/>
      <c r="AD17" s="365"/>
      <c r="AE17" s="365"/>
    </row>
    <row r="18" spans="1:31" ht="30" customHeight="1">
      <c r="E18" s="158"/>
      <c r="K18" s="119"/>
      <c r="M18" s="365"/>
      <c r="N18" s="365"/>
      <c r="O18" s="365"/>
      <c r="P18" s="365"/>
      <c r="Q18" s="365"/>
      <c r="R18" s="365"/>
      <c r="S18" s="365"/>
      <c r="T18" s="365"/>
      <c r="U18" s="365"/>
      <c r="V18" s="365"/>
      <c r="W18" s="365"/>
      <c r="X18" s="365"/>
      <c r="Y18" s="365"/>
      <c r="Z18" s="365"/>
      <c r="AA18" s="365"/>
      <c r="AB18" s="365"/>
      <c r="AC18" s="365"/>
      <c r="AD18" s="365"/>
      <c r="AE18" s="365"/>
    </row>
    <row r="19" spans="1:31">
      <c r="C19" s="349" t="s">
        <v>353</v>
      </c>
      <c r="D19" s="350"/>
      <c r="E19" s="351"/>
      <c r="G19" s="352" t="s">
        <v>354</v>
      </c>
      <c r="H19" s="353"/>
      <c r="I19" s="354"/>
      <c r="K19" s="119"/>
      <c r="M19" s="227"/>
      <c r="N19" s="265"/>
      <c r="O19" s="227"/>
      <c r="P19" s="227"/>
      <c r="Q19" s="227"/>
      <c r="R19" s="227"/>
      <c r="S19" s="227"/>
      <c r="T19" s="227"/>
      <c r="U19" s="227"/>
      <c r="V19" s="227"/>
      <c r="W19" s="227"/>
      <c r="X19" s="227"/>
      <c r="Y19" s="227"/>
      <c r="Z19" s="227"/>
      <c r="AA19" s="227"/>
      <c r="AB19" s="227"/>
      <c r="AC19" s="227"/>
      <c r="AD19" s="227"/>
      <c r="AE19" s="227"/>
    </row>
    <row r="20" spans="1:31" ht="60" customHeight="1">
      <c r="A20" s="355" t="s">
        <v>355</v>
      </c>
      <c r="B20" s="356"/>
      <c r="C20" s="159" t="s">
        <v>356</v>
      </c>
      <c r="D20" s="160" t="s">
        <v>357</v>
      </c>
      <c r="E20" s="161" t="s">
        <v>358</v>
      </c>
      <c r="F20" s="162" t="s">
        <v>359</v>
      </c>
      <c r="G20" s="163" t="s">
        <v>360</v>
      </c>
      <c r="H20" s="160" t="s">
        <v>361</v>
      </c>
      <c r="I20" s="161" t="s">
        <v>362</v>
      </c>
      <c r="J20" s="164" t="s">
        <v>363</v>
      </c>
      <c r="K20" s="160" t="s">
        <v>364</v>
      </c>
      <c r="M20" s="227"/>
      <c r="N20" s="266" t="s">
        <v>325</v>
      </c>
      <c r="O20" s="266" t="s">
        <v>326</v>
      </c>
      <c r="P20" s="266" t="s">
        <v>327</v>
      </c>
      <c r="Q20" s="266" t="s">
        <v>328</v>
      </c>
      <c r="R20" s="266" t="s">
        <v>329</v>
      </c>
      <c r="S20" s="266" t="s">
        <v>330</v>
      </c>
      <c r="T20" s="266" t="s">
        <v>331</v>
      </c>
      <c r="U20" s="266" t="s">
        <v>332</v>
      </c>
      <c r="V20" s="266" t="s">
        <v>333</v>
      </c>
      <c r="W20" s="266" t="s">
        <v>334</v>
      </c>
      <c r="X20" s="266" t="s">
        <v>335</v>
      </c>
      <c r="Y20" s="266" t="s">
        <v>336</v>
      </c>
      <c r="Z20" s="266" t="s">
        <v>337</v>
      </c>
      <c r="AA20" s="266" t="s">
        <v>338</v>
      </c>
      <c r="AB20" s="266" t="s">
        <v>339</v>
      </c>
      <c r="AC20" s="267" t="s">
        <v>340</v>
      </c>
      <c r="AD20" s="266" t="s">
        <v>365</v>
      </c>
      <c r="AE20" s="227"/>
    </row>
    <row r="21" spans="1:31" ht="19.5" customHeight="1" outlineLevel="1">
      <c r="A21" s="344">
        <f>'Basisdaten zum Projekt'!D12</f>
        <v>44652</v>
      </c>
      <c r="B21" s="346">
        <f>'Basisdaten zum Projekt'!E12</f>
        <v>45016</v>
      </c>
      <c r="C21" s="320">
        <f>IFERROR(SUMIF(B:B,M21,G:G),0)</f>
        <v>84560.39999999998</v>
      </c>
      <c r="D21" s="314">
        <f>MROUND(SUMIF(B:B,M21,F:F),0.5)</f>
        <v>215</v>
      </c>
      <c r="E21" s="322">
        <f>IFERROR(C21/D21,0)</f>
        <v>393.30418604651152</v>
      </c>
      <c r="F21" s="324">
        <f>E21*MROUND(J21,0.5)</f>
        <v>39920.37488372092</v>
      </c>
      <c r="G21" s="326">
        <f>SUMIF(B:B,M21,J:J)</f>
        <v>42280.19999999999</v>
      </c>
      <c r="H21" s="328">
        <f>IFERROR(G21-F21,0)</f>
        <v>2359.8251162790693</v>
      </c>
      <c r="I21" s="342">
        <f>(SUMIF(B:B,M21,I:I))</f>
        <v>107.49999999999999</v>
      </c>
      <c r="J21" s="332">
        <f>IFERROR(((SUMIF(B:B,M21,AC:AC))/$H$6),0)</f>
        <v>101.46640826873384</v>
      </c>
      <c r="K21" s="314">
        <f>D21-J21</f>
        <v>113.53359173126616</v>
      </c>
      <c r="M21" s="254" t="s">
        <v>86</v>
      </c>
      <c r="N21" s="168">
        <f>IFERROR(IF(($I21&lt;$J21),(SUMIF($B:$B,$M21,N:N)/SUMIF($B:$B,$M21,$AC:$AC)*$I21),(SUMIF($B:$B,$M21,N:N)/SUMIF($B:$B,$M21,$AC:$AC)*$J21)),0)</f>
        <v>0</v>
      </c>
      <c r="O21" s="168">
        <f t="shared" ref="O21:AB29" si="1">IFERROR(IF(($I21&lt;$J21),(SUMIF($B:$B,$M21,O:O)/SUMIF($B:$B,$M21,$AC:$AC)*$I21),(SUMIF($B:$B,$M21,O:O)/SUMIF($B:$B,$M21,$AC:$AC)*$J21)),0)</f>
        <v>55.710594315245466</v>
      </c>
      <c r="P21" s="168">
        <f t="shared" si="1"/>
        <v>0</v>
      </c>
      <c r="Q21" s="168">
        <f t="shared" si="1"/>
        <v>45.755813953488364</v>
      </c>
      <c r="R21" s="168">
        <f t="shared" si="1"/>
        <v>0</v>
      </c>
      <c r="S21" s="168">
        <f t="shared" si="1"/>
        <v>0</v>
      </c>
      <c r="T21" s="168">
        <f t="shared" si="1"/>
        <v>0</v>
      </c>
      <c r="U21" s="168">
        <f t="shared" si="1"/>
        <v>0</v>
      </c>
      <c r="V21" s="168">
        <f t="shared" si="1"/>
        <v>0</v>
      </c>
      <c r="W21" s="168">
        <f t="shared" si="1"/>
        <v>0</v>
      </c>
      <c r="X21" s="168">
        <f t="shared" si="1"/>
        <v>0</v>
      </c>
      <c r="Y21" s="168">
        <f t="shared" si="1"/>
        <v>0</v>
      </c>
      <c r="Z21" s="168">
        <f t="shared" si="1"/>
        <v>0</v>
      </c>
      <c r="AA21" s="168">
        <f t="shared" si="1"/>
        <v>0</v>
      </c>
      <c r="AB21" s="168">
        <f t="shared" si="1"/>
        <v>0</v>
      </c>
      <c r="AC21" s="268">
        <f>SUM(N21:AB21)</f>
        <v>101.46640826873383</v>
      </c>
      <c r="AD21" s="269">
        <f>ROUND(IF(F21&gt;G21,G21,F21),2)</f>
        <v>39920.370000000003</v>
      </c>
      <c r="AE21" s="227"/>
    </row>
    <row r="22" spans="1:31" ht="19.5" customHeight="1" outlineLevel="1">
      <c r="A22" s="345"/>
      <c r="B22" s="347"/>
      <c r="C22" s="321"/>
      <c r="D22" s="315"/>
      <c r="E22" s="323"/>
      <c r="F22" s="325"/>
      <c r="G22" s="327"/>
      <c r="H22" s="329"/>
      <c r="I22" s="343"/>
      <c r="J22" s="333"/>
      <c r="K22" s="315"/>
      <c r="M22" s="257" t="s">
        <v>156</v>
      </c>
      <c r="N22" s="171">
        <f>IFERROR(IF(OR((N6+N7)=N21,N6=0),0,N21-N6-N7),"")</f>
        <v>0</v>
      </c>
      <c r="O22" s="171">
        <f t="shared" ref="O22:AC22" si="2">IFERROR(IF(OR((O6+O7)=O21,O6=0),0,O21-O6-O7),"")</f>
        <v>0</v>
      </c>
      <c r="P22" s="171">
        <f t="shared" si="2"/>
        <v>0</v>
      </c>
      <c r="Q22" s="171">
        <f t="shared" si="2"/>
        <v>0</v>
      </c>
      <c r="R22" s="171">
        <f t="shared" si="2"/>
        <v>0</v>
      </c>
      <c r="S22" s="171">
        <f t="shared" si="2"/>
        <v>0</v>
      </c>
      <c r="T22" s="171">
        <f t="shared" si="2"/>
        <v>0</v>
      </c>
      <c r="U22" s="171">
        <f t="shared" si="2"/>
        <v>0</v>
      </c>
      <c r="V22" s="171">
        <f t="shared" si="2"/>
        <v>0</v>
      </c>
      <c r="W22" s="171">
        <f t="shared" si="2"/>
        <v>0</v>
      </c>
      <c r="X22" s="171">
        <f t="shared" si="2"/>
        <v>0</v>
      </c>
      <c r="Y22" s="171">
        <f t="shared" si="2"/>
        <v>0</v>
      </c>
      <c r="Z22" s="171">
        <f t="shared" si="2"/>
        <v>0</v>
      </c>
      <c r="AA22" s="171">
        <f t="shared" si="2"/>
        <v>0</v>
      </c>
      <c r="AB22" s="171">
        <f t="shared" si="2"/>
        <v>0</v>
      </c>
      <c r="AC22" s="268">
        <f t="shared" si="2"/>
        <v>0</v>
      </c>
      <c r="AD22" s="270">
        <f>IFERROR(IF(OR((AD6+AD7)=AD21,AD6=0),0,AD21-AD6-AD7),"")</f>
        <v>0</v>
      </c>
      <c r="AE22" s="271" t="str">
        <f>IF((AD21)=AD6+AD7,"no adjustment needed",IF(AD6=0,"no adjustment needed","adjustment needed"))</f>
        <v>no adjustment needed</v>
      </c>
    </row>
    <row r="23" spans="1:31" ht="19.5" customHeight="1" outlineLevel="1">
      <c r="A23" s="338">
        <f>'Basisdaten zum Projekt'!D13</f>
        <v>45017</v>
      </c>
      <c r="B23" s="340">
        <f>'Basisdaten zum Projekt'!E13</f>
        <v>45747</v>
      </c>
      <c r="C23" s="320">
        <f>IFERROR(SUMIF(B:B,M23,G:G),0)</f>
        <v>0</v>
      </c>
      <c r="D23" s="314">
        <f>MROUND(SUMIF(B:B,M23,F:F),0.5)</f>
        <v>0</v>
      </c>
      <c r="E23" s="322">
        <f>IFERROR(C23/D23,0)</f>
        <v>0</v>
      </c>
      <c r="F23" s="324">
        <f>E23*MROUND(J23,0.5)</f>
        <v>0</v>
      </c>
      <c r="G23" s="326">
        <f>SUMIF(B:B,M23,J:J)</f>
        <v>0</v>
      </c>
      <c r="H23" s="328">
        <f>IFERROR(G23-F23,0)</f>
        <v>0</v>
      </c>
      <c r="I23" s="330">
        <f t="shared" ref="I23:I29" si="3">(SUMIF(B:B,M23,I:I))</f>
        <v>0</v>
      </c>
      <c r="J23" s="332">
        <f>IFERROR(((SUMIF(B:B,M23,AC:AC))/$H$6),0)</f>
        <v>0</v>
      </c>
      <c r="K23" s="314">
        <f>D23-J23</f>
        <v>0</v>
      </c>
      <c r="M23" s="258" t="s">
        <v>87</v>
      </c>
      <c r="N23" s="168">
        <f>IFERROR(IF(($I23&lt;$J23),(SUMIF($B:$B,$M23,N:N)/SUMIF($B:$B,$M23,$AC:$AC)*$I23),(SUMIF($B:$B,$M23,N:N)/SUMIF($B:$B,$M23,$AC:$AC)*$J23)),0)</f>
        <v>0</v>
      </c>
      <c r="O23" s="168">
        <f t="shared" si="1"/>
        <v>0</v>
      </c>
      <c r="P23" s="168">
        <f t="shared" si="1"/>
        <v>0</v>
      </c>
      <c r="Q23" s="168">
        <f t="shared" si="1"/>
        <v>0</v>
      </c>
      <c r="R23" s="168">
        <f t="shared" si="1"/>
        <v>0</v>
      </c>
      <c r="S23" s="168">
        <f t="shared" si="1"/>
        <v>0</v>
      </c>
      <c r="T23" s="168">
        <f t="shared" si="1"/>
        <v>0</v>
      </c>
      <c r="U23" s="168">
        <f t="shared" si="1"/>
        <v>0</v>
      </c>
      <c r="V23" s="168">
        <f t="shared" si="1"/>
        <v>0</v>
      </c>
      <c r="W23" s="168">
        <f t="shared" si="1"/>
        <v>0</v>
      </c>
      <c r="X23" s="168">
        <f t="shared" si="1"/>
        <v>0</v>
      </c>
      <c r="Y23" s="168">
        <f t="shared" si="1"/>
        <v>0</v>
      </c>
      <c r="Z23" s="168">
        <f t="shared" si="1"/>
        <v>0</v>
      </c>
      <c r="AA23" s="168">
        <f t="shared" si="1"/>
        <v>0</v>
      </c>
      <c r="AB23" s="168">
        <f t="shared" si="1"/>
        <v>0</v>
      </c>
      <c r="AC23" s="268">
        <f>SUM(N23:AB23)</f>
        <v>0</v>
      </c>
      <c r="AD23" s="269">
        <f>ROUND(IF(F23&gt;G23,G23,F23),2)</f>
        <v>0</v>
      </c>
      <c r="AE23" s="272"/>
    </row>
    <row r="24" spans="1:31" ht="19.5" customHeight="1" outlineLevel="1">
      <c r="A24" s="339"/>
      <c r="B24" s="341"/>
      <c r="C24" s="321"/>
      <c r="D24" s="315"/>
      <c r="E24" s="323"/>
      <c r="F24" s="325"/>
      <c r="G24" s="327"/>
      <c r="H24" s="329"/>
      <c r="I24" s="331"/>
      <c r="J24" s="333"/>
      <c r="K24" s="315"/>
      <c r="M24" s="259" t="s">
        <v>192</v>
      </c>
      <c r="N24" s="171">
        <f>IFERROR(IF(OR((N8+N9)=N23,N8=0),0,N23-N8-N9),"")</f>
        <v>0</v>
      </c>
      <c r="O24" s="171">
        <f t="shared" ref="O24:AC24" si="4">IFERROR(IF(OR((O8+O9)=O23,O8=0),0,O23-O8-O9),"")</f>
        <v>0</v>
      </c>
      <c r="P24" s="171">
        <f t="shared" si="4"/>
        <v>0</v>
      </c>
      <c r="Q24" s="171">
        <f t="shared" si="4"/>
        <v>0</v>
      </c>
      <c r="R24" s="171">
        <f t="shared" si="4"/>
        <v>0</v>
      </c>
      <c r="S24" s="171">
        <f t="shared" si="4"/>
        <v>0</v>
      </c>
      <c r="T24" s="171">
        <f t="shared" si="4"/>
        <v>0</v>
      </c>
      <c r="U24" s="171">
        <f t="shared" si="4"/>
        <v>0</v>
      </c>
      <c r="V24" s="171">
        <f t="shared" si="4"/>
        <v>0</v>
      </c>
      <c r="W24" s="171">
        <f t="shared" si="4"/>
        <v>0</v>
      </c>
      <c r="X24" s="171">
        <f t="shared" si="4"/>
        <v>0</v>
      </c>
      <c r="Y24" s="171">
        <f t="shared" si="4"/>
        <v>0</v>
      </c>
      <c r="Z24" s="171">
        <f t="shared" si="4"/>
        <v>0</v>
      </c>
      <c r="AA24" s="171">
        <f t="shared" si="4"/>
        <v>0</v>
      </c>
      <c r="AB24" s="171">
        <f t="shared" si="4"/>
        <v>0</v>
      </c>
      <c r="AC24" s="268">
        <f t="shared" si="4"/>
        <v>0</v>
      </c>
      <c r="AD24" s="270">
        <f>IFERROR(IF(OR((AD8+AD9)=AD23,AD8=0),0,AD23-AD8-AD9),"")</f>
        <v>0</v>
      </c>
      <c r="AE24" s="271" t="str">
        <f>IF((AD23)=AD8+AD9,"no adjustment needed",IF(AD8=0,"no adjustment needed","adjustment needed"))</f>
        <v>no adjustment needed</v>
      </c>
    </row>
    <row r="25" spans="1:31" ht="19.5" customHeight="1" outlineLevel="1">
      <c r="A25" s="334" t="str">
        <f>'Basisdaten zum Projekt'!D14</f>
        <v/>
      </c>
      <c r="B25" s="336" t="str">
        <f>'Basisdaten zum Projekt'!E14</f>
        <v/>
      </c>
      <c r="C25" s="320">
        <f>IFERROR(SUMIF(B:B,M25,G:G),0)</f>
        <v>0</v>
      </c>
      <c r="D25" s="314">
        <f>MROUND(SUMIF(B:B,M25,F:F),0.5)</f>
        <v>0</v>
      </c>
      <c r="E25" s="322">
        <f>IFERROR(C25/D25,0)</f>
        <v>0</v>
      </c>
      <c r="F25" s="324">
        <f>E25*MROUND(J25,0.5)</f>
        <v>0</v>
      </c>
      <c r="G25" s="326">
        <f>SUMIF(B:B,M25,J:J)</f>
        <v>0</v>
      </c>
      <c r="H25" s="328">
        <f>IFERROR(G25-F25,0)</f>
        <v>0</v>
      </c>
      <c r="I25" s="330">
        <f t="shared" si="3"/>
        <v>0</v>
      </c>
      <c r="J25" s="332">
        <f>IFERROR(((SUMIF(B:B,M25,AC:AC))/$H$6),0)</f>
        <v>0</v>
      </c>
      <c r="K25" s="314">
        <f t="shared" ref="K25:K29" si="5">D25-J25</f>
        <v>0</v>
      </c>
      <c r="M25" s="260" t="s">
        <v>88</v>
      </c>
      <c r="N25" s="168">
        <f>IFERROR(IF(($I25&lt;$J25),(SUMIF($B:$B,$M25,N:N)/SUMIF($B:$B,$M25,$AC:$AC)*$I25),(SUMIF($B:$B,$M25,N:N)/SUMIF($B:$B,$M25,$AC:$AC)*$J25)),0)</f>
        <v>0</v>
      </c>
      <c r="O25" s="168">
        <f t="shared" si="1"/>
        <v>0</v>
      </c>
      <c r="P25" s="168">
        <f t="shared" si="1"/>
        <v>0</v>
      </c>
      <c r="Q25" s="168">
        <f t="shared" si="1"/>
        <v>0</v>
      </c>
      <c r="R25" s="168">
        <f t="shared" si="1"/>
        <v>0</v>
      </c>
      <c r="S25" s="168">
        <f t="shared" si="1"/>
        <v>0</v>
      </c>
      <c r="T25" s="168">
        <f t="shared" si="1"/>
        <v>0</v>
      </c>
      <c r="U25" s="168">
        <f t="shared" si="1"/>
        <v>0</v>
      </c>
      <c r="V25" s="168">
        <f t="shared" si="1"/>
        <v>0</v>
      </c>
      <c r="W25" s="168">
        <f t="shared" si="1"/>
        <v>0</v>
      </c>
      <c r="X25" s="168">
        <f t="shared" si="1"/>
        <v>0</v>
      </c>
      <c r="Y25" s="168">
        <f t="shared" si="1"/>
        <v>0</v>
      </c>
      <c r="Z25" s="168">
        <f t="shared" si="1"/>
        <v>0</v>
      </c>
      <c r="AA25" s="168">
        <f t="shared" si="1"/>
        <v>0</v>
      </c>
      <c r="AB25" s="168">
        <f t="shared" si="1"/>
        <v>0</v>
      </c>
      <c r="AC25" s="268">
        <f t="shared" ref="AC25:AC59" si="6">SUM(N25:AB25)</f>
        <v>0</v>
      </c>
      <c r="AD25" s="269">
        <f>ROUND(IF(F25&gt;G25,G25,F25),2)</f>
        <v>0</v>
      </c>
      <c r="AE25" s="272"/>
    </row>
    <row r="26" spans="1:31" ht="19.5" customHeight="1" outlineLevel="1">
      <c r="A26" s="335"/>
      <c r="B26" s="337"/>
      <c r="C26" s="321"/>
      <c r="D26" s="315"/>
      <c r="E26" s="323"/>
      <c r="F26" s="325"/>
      <c r="G26" s="327"/>
      <c r="H26" s="329"/>
      <c r="I26" s="331"/>
      <c r="J26" s="333"/>
      <c r="K26" s="315"/>
      <c r="M26" s="261" t="s">
        <v>228</v>
      </c>
      <c r="N26" s="171">
        <f>IFERROR(IF(OR((N10+N11)=N25,N10=0),0,N25-N10-N11),"")</f>
        <v>0</v>
      </c>
      <c r="O26" s="171">
        <f t="shared" ref="O26:AC26" si="7">IFERROR(IF(OR((O10+O11)=O25,O10=0),0,O25-O10-O11),"")</f>
        <v>0</v>
      </c>
      <c r="P26" s="171">
        <f t="shared" si="7"/>
        <v>0</v>
      </c>
      <c r="Q26" s="171">
        <f t="shared" si="7"/>
        <v>0</v>
      </c>
      <c r="R26" s="171">
        <f t="shared" si="7"/>
        <v>0</v>
      </c>
      <c r="S26" s="171">
        <f t="shared" si="7"/>
        <v>0</v>
      </c>
      <c r="T26" s="171">
        <f t="shared" si="7"/>
        <v>0</v>
      </c>
      <c r="U26" s="171">
        <f t="shared" si="7"/>
        <v>0</v>
      </c>
      <c r="V26" s="171">
        <f t="shared" si="7"/>
        <v>0</v>
      </c>
      <c r="W26" s="171">
        <f t="shared" si="7"/>
        <v>0</v>
      </c>
      <c r="X26" s="171">
        <f t="shared" si="7"/>
        <v>0</v>
      </c>
      <c r="Y26" s="171">
        <f t="shared" si="7"/>
        <v>0</v>
      </c>
      <c r="Z26" s="171">
        <f t="shared" si="7"/>
        <v>0</v>
      </c>
      <c r="AA26" s="171">
        <f t="shared" si="7"/>
        <v>0</v>
      </c>
      <c r="AB26" s="171">
        <f t="shared" si="7"/>
        <v>0</v>
      </c>
      <c r="AC26" s="268">
        <f t="shared" si="7"/>
        <v>0</v>
      </c>
      <c r="AD26" s="270">
        <f>IFERROR(IF(OR((AD10+AD11)=AD25,AD10=0),0,AD25-AD10-AD11),"")</f>
        <v>0</v>
      </c>
      <c r="AE26" s="271" t="str">
        <f>IF((AD25)=AD10+AD11,"no adjustment needed",IF(AD10=0,"no adjustment needed","adjustment needed"))</f>
        <v>no adjustment needed</v>
      </c>
    </row>
    <row r="27" spans="1:31" ht="19.5" customHeight="1" outlineLevel="1">
      <c r="A27" s="316" t="str">
        <f>'Basisdaten zum Projekt'!D15</f>
        <v/>
      </c>
      <c r="B27" s="318" t="str">
        <f>'Basisdaten zum Projekt'!E15</f>
        <v/>
      </c>
      <c r="C27" s="320">
        <f>IFERROR(SUMIF(B:B,M27,G:G),0)</f>
        <v>0</v>
      </c>
      <c r="D27" s="314">
        <f>MROUND(SUMIF(B:B,M27,F:F),0.5)</f>
        <v>0</v>
      </c>
      <c r="E27" s="322">
        <f>IFERROR(C27/D27,0)</f>
        <v>0</v>
      </c>
      <c r="F27" s="324">
        <f>E27*MROUND(J27,0.5)</f>
        <v>0</v>
      </c>
      <c r="G27" s="326">
        <f>SUMIF(B:B,M27,J:J)</f>
        <v>0</v>
      </c>
      <c r="H27" s="328">
        <f>IFERROR(G27-F27,0)</f>
        <v>0</v>
      </c>
      <c r="I27" s="330">
        <f t="shared" si="3"/>
        <v>0</v>
      </c>
      <c r="J27" s="332">
        <f>IFERROR(((SUMIF(B:B,M27,AC:AC))/$H$6),0)</f>
        <v>0</v>
      </c>
      <c r="K27" s="314">
        <f t="shared" si="5"/>
        <v>0</v>
      </c>
      <c r="M27" s="262" t="s">
        <v>89</v>
      </c>
      <c r="N27" s="168">
        <f>IFERROR(IF(($I27&lt;$J27),(SUMIF($B:$B,$M27,N:N)/SUMIF($B:$B,$M27,$AC:$AC)*$I27),(SUMIF($B:$B,$M27,N:N)/SUMIF($B:$B,$M27,$AC:$AC)*$J27)),0)</f>
        <v>0</v>
      </c>
      <c r="O27" s="168">
        <f t="shared" si="1"/>
        <v>0</v>
      </c>
      <c r="P27" s="168">
        <f t="shared" si="1"/>
        <v>0</v>
      </c>
      <c r="Q27" s="168">
        <f t="shared" si="1"/>
        <v>0</v>
      </c>
      <c r="R27" s="168">
        <f t="shared" si="1"/>
        <v>0</v>
      </c>
      <c r="S27" s="168">
        <f t="shared" si="1"/>
        <v>0</v>
      </c>
      <c r="T27" s="168">
        <f t="shared" si="1"/>
        <v>0</v>
      </c>
      <c r="U27" s="168">
        <f t="shared" si="1"/>
        <v>0</v>
      </c>
      <c r="V27" s="168">
        <f t="shared" si="1"/>
        <v>0</v>
      </c>
      <c r="W27" s="168">
        <f t="shared" si="1"/>
        <v>0</v>
      </c>
      <c r="X27" s="168">
        <f t="shared" si="1"/>
        <v>0</v>
      </c>
      <c r="Y27" s="168">
        <f t="shared" si="1"/>
        <v>0</v>
      </c>
      <c r="Z27" s="168">
        <f t="shared" si="1"/>
        <v>0</v>
      </c>
      <c r="AA27" s="168">
        <f t="shared" si="1"/>
        <v>0</v>
      </c>
      <c r="AB27" s="168">
        <f t="shared" si="1"/>
        <v>0</v>
      </c>
      <c r="AC27" s="268">
        <f t="shared" si="6"/>
        <v>0</v>
      </c>
      <c r="AD27" s="269">
        <f>ROUND(IF(F27&gt;G27,G27,F27),2)</f>
        <v>0</v>
      </c>
      <c r="AE27" s="227"/>
    </row>
    <row r="28" spans="1:31" ht="19.5" customHeight="1" outlineLevel="1">
      <c r="A28" s="317"/>
      <c r="B28" s="319"/>
      <c r="C28" s="321"/>
      <c r="D28" s="315"/>
      <c r="E28" s="323"/>
      <c r="F28" s="325"/>
      <c r="G28" s="327"/>
      <c r="H28" s="329"/>
      <c r="I28" s="331"/>
      <c r="J28" s="333"/>
      <c r="K28" s="315"/>
      <c r="M28" s="262" t="s">
        <v>264</v>
      </c>
      <c r="N28" s="171">
        <f>IFERROR(IF(OR((N12+N13)=N27,N12=0),0,N27-N12-N13),"")</f>
        <v>0</v>
      </c>
      <c r="O28" s="171">
        <f t="shared" ref="O28:AC28" si="8">IFERROR(IF(OR((O12+O13)=O27,O12=0),0,O27-O12-O13),"")</f>
        <v>0</v>
      </c>
      <c r="P28" s="171">
        <f t="shared" si="8"/>
        <v>0</v>
      </c>
      <c r="Q28" s="171">
        <f t="shared" si="8"/>
        <v>0</v>
      </c>
      <c r="R28" s="171">
        <f t="shared" si="8"/>
        <v>0</v>
      </c>
      <c r="S28" s="171">
        <f t="shared" si="8"/>
        <v>0</v>
      </c>
      <c r="T28" s="171">
        <f t="shared" si="8"/>
        <v>0</v>
      </c>
      <c r="U28" s="171">
        <f t="shared" si="8"/>
        <v>0</v>
      </c>
      <c r="V28" s="171">
        <f t="shared" si="8"/>
        <v>0</v>
      </c>
      <c r="W28" s="171">
        <f t="shared" si="8"/>
        <v>0</v>
      </c>
      <c r="X28" s="171">
        <f t="shared" si="8"/>
        <v>0</v>
      </c>
      <c r="Y28" s="171">
        <f t="shared" si="8"/>
        <v>0</v>
      </c>
      <c r="Z28" s="171">
        <f t="shared" si="8"/>
        <v>0</v>
      </c>
      <c r="AA28" s="171">
        <f t="shared" si="8"/>
        <v>0</v>
      </c>
      <c r="AB28" s="171">
        <f t="shared" si="8"/>
        <v>0</v>
      </c>
      <c r="AC28" s="268">
        <f t="shared" si="8"/>
        <v>0</v>
      </c>
      <c r="AD28" s="270">
        <f>IFERROR(IF(OR((AD12+AD13)=AD27,AD12=0),0,AD27-AD12-AD13),"")</f>
        <v>0</v>
      </c>
      <c r="AE28" s="271" t="str">
        <f>IF((AD27)=AD12+AD13,"no adjustment needed",IF(AD12=0,"no adjustment needed","adjustment needed"))</f>
        <v>no adjustment needed</v>
      </c>
    </row>
    <row r="29" spans="1:31" ht="19.5" customHeight="1" outlineLevel="1">
      <c r="A29" s="175" t="str">
        <f>'Basisdaten zum Projekt'!D16</f>
        <v/>
      </c>
      <c r="B29" s="176" t="str">
        <f>'Basisdaten zum Projekt'!E16</f>
        <v/>
      </c>
      <c r="C29" s="177">
        <f>IFERROR(SUMIF(B:B,M29,G:G),0)</f>
        <v>0</v>
      </c>
      <c r="D29" s="178">
        <f>MROUND(SUMIF(A:A,M29,G:G),0.5)</f>
        <v>0</v>
      </c>
      <c r="E29" s="179">
        <f>IFERROR(C29/D29,0)</f>
        <v>0</v>
      </c>
      <c r="F29" s="180">
        <f>E29*MROUND(J29,0.5)</f>
        <v>0</v>
      </c>
      <c r="G29" s="181">
        <f>SUMIF(B:B,M29,J:J)</f>
        <v>0</v>
      </c>
      <c r="H29" s="182">
        <f>IFERROR(G29-F29,0)</f>
        <v>0</v>
      </c>
      <c r="I29" s="183">
        <f t="shared" si="3"/>
        <v>0</v>
      </c>
      <c r="J29" s="167">
        <f>IFERROR(((SUMIF(B:B,M29,AC:AC))/$H$6),0)</f>
        <v>0</v>
      </c>
      <c r="K29" s="166">
        <f t="shared" si="5"/>
        <v>0</v>
      </c>
      <c r="M29" s="263" t="s">
        <v>90</v>
      </c>
      <c r="N29" s="168">
        <f>IFERROR(IF(($I29&lt;$J29),(SUMIF($B:$B,$M29,N:N)/SUMIF($B:$B,$M29,$AC:$AC)*$I29),(SUMIF($B:$B,$M29,N:N)/SUMIF($B:$B,$M29,$AC:$AC)*$J29)),0)</f>
        <v>0</v>
      </c>
      <c r="O29" s="168">
        <f t="shared" si="1"/>
        <v>0</v>
      </c>
      <c r="P29" s="168">
        <f t="shared" si="1"/>
        <v>0</v>
      </c>
      <c r="Q29" s="168">
        <f t="shared" si="1"/>
        <v>0</v>
      </c>
      <c r="R29" s="168">
        <f t="shared" si="1"/>
        <v>0</v>
      </c>
      <c r="S29" s="168">
        <f t="shared" si="1"/>
        <v>0</v>
      </c>
      <c r="T29" s="168">
        <f t="shared" si="1"/>
        <v>0</v>
      </c>
      <c r="U29" s="168">
        <f t="shared" si="1"/>
        <v>0</v>
      </c>
      <c r="V29" s="168">
        <f t="shared" si="1"/>
        <v>0</v>
      </c>
      <c r="W29" s="168">
        <f t="shared" si="1"/>
        <v>0</v>
      </c>
      <c r="X29" s="168">
        <f t="shared" si="1"/>
        <v>0</v>
      </c>
      <c r="Y29" s="168">
        <f t="shared" si="1"/>
        <v>0</v>
      </c>
      <c r="Z29" s="168">
        <f t="shared" si="1"/>
        <v>0</v>
      </c>
      <c r="AA29" s="168">
        <f t="shared" si="1"/>
        <v>0</v>
      </c>
      <c r="AB29" s="168">
        <f t="shared" si="1"/>
        <v>0</v>
      </c>
      <c r="AC29" s="268">
        <f t="shared" si="6"/>
        <v>0</v>
      </c>
      <c r="AD29" s="269">
        <f>ROUND(IF(F29&gt;G29,G29,F29),2)</f>
        <v>0</v>
      </c>
      <c r="AE29" s="227"/>
    </row>
    <row r="30" spans="1:31" outlineLevel="1">
      <c r="A30" s="184"/>
      <c r="B30" s="184"/>
      <c r="C30" s="96"/>
      <c r="D30" s="96"/>
      <c r="E30" s="185"/>
      <c r="F30" s="186"/>
      <c r="G30" s="187"/>
      <c r="H30" s="155"/>
      <c r="J30" s="186"/>
      <c r="K30" s="188"/>
      <c r="M30" s="151"/>
      <c r="N30" s="151"/>
      <c r="O30" s="151"/>
      <c r="P30" s="151"/>
      <c r="Q30" s="151"/>
      <c r="R30" s="151"/>
      <c r="S30" s="151"/>
      <c r="T30" s="151"/>
      <c r="U30" s="151"/>
      <c r="V30" s="151"/>
      <c r="W30" s="151"/>
      <c r="X30" s="151"/>
      <c r="Y30" s="151"/>
      <c r="Z30" s="151"/>
      <c r="AA30" s="151"/>
      <c r="AB30" s="151"/>
      <c r="AC30" s="151"/>
      <c r="AD30" s="151"/>
    </row>
    <row r="31" spans="1:31" outlineLevel="1">
      <c r="A31" s="184"/>
      <c r="B31" s="184"/>
      <c r="C31" s="184"/>
      <c r="D31" s="184"/>
      <c r="E31" s="185"/>
      <c r="F31" s="186"/>
      <c r="G31" s="187"/>
      <c r="H31" s="155"/>
      <c r="K31" s="188"/>
      <c r="M31" s="151"/>
      <c r="N31" s="151"/>
      <c r="O31" s="151"/>
      <c r="P31" s="151"/>
      <c r="Q31" s="151"/>
      <c r="R31" s="151"/>
      <c r="S31" s="151"/>
      <c r="T31" s="151"/>
      <c r="U31" s="151"/>
      <c r="V31" s="151"/>
      <c r="W31" s="151"/>
      <c r="X31" s="151"/>
      <c r="Y31" s="151"/>
      <c r="Z31" s="151"/>
      <c r="AA31" s="151"/>
      <c r="AB31" s="151"/>
      <c r="AC31" s="151"/>
      <c r="AD31" s="151"/>
    </row>
    <row r="32" spans="1:31" ht="31.5">
      <c r="C32" s="305" t="s">
        <v>64</v>
      </c>
      <c r="D32" s="305"/>
      <c r="E32" s="305"/>
      <c r="F32" s="305"/>
      <c r="G32" s="305"/>
      <c r="H32" s="305"/>
      <c r="I32" s="305"/>
      <c r="J32" s="190"/>
      <c r="N32" s="120"/>
    </row>
    <row r="33" spans="1:31">
      <c r="N33" s="120"/>
    </row>
    <row r="34" spans="1:31" ht="47.25" customHeight="1">
      <c r="C34" s="52" t="s">
        <v>366</v>
      </c>
      <c r="D34" s="52" t="s">
        <v>367</v>
      </c>
      <c r="E34" s="52" t="s">
        <v>368</v>
      </c>
      <c r="F34" s="52" t="s">
        <v>395</v>
      </c>
      <c r="G34" s="52" t="s">
        <v>370</v>
      </c>
      <c r="H34" s="191"/>
      <c r="I34" s="192"/>
      <c r="J34" s="192"/>
      <c r="M34" s="120"/>
    </row>
    <row r="35" spans="1:31" ht="15" customHeight="1" outlineLevel="1">
      <c r="C35" s="193">
        <f>IF('Basisdaten zum Projekt'!C5=0,0,DATE(YEAR('Basisdaten zum Projekt'!C5),1,1))</f>
        <v>44562</v>
      </c>
      <c r="D35" s="194">
        <f>F60</f>
        <v>161.25</v>
      </c>
      <c r="E35" s="195">
        <f>IFERROR(AC61,0)</f>
        <v>83.462532299741596</v>
      </c>
      <c r="F35" s="196">
        <f t="shared" ref="F35:F41" si="9">D35-E35</f>
        <v>77.787467700258404</v>
      </c>
      <c r="G35" s="197" t="str">
        <f>INDEX($B$1:B149,SUMPRODUCT(MAX((B48:B59&lt;&gt;"")*ROW(B48:B59))))</f>
        <v>P1</v>
      </c>
      <c r="H35" s="306" t="s">
        <v>371</v>
      </c>
      <c r="I35" s="198"/>
      <c r="J35" s="198"/>
      <c r="K35" s="199"/>
      <c r="L35" s="200"/>
      <c r="M35" s="201"/>
    </row>
    <row r="36" spans="1:31" outlineLevel="1">
      <c r="C36" s="193">
        <f>IFERROR(IF(EDATE(C35,12)&lt;=(DATE(YEAR('Basisdaten zum Projekt'!$C$6),1,1)),EDATE(C35,12),""),"")</f>
        <v>44927</v>
      </c>
      <c r="D36" s="194">
        <f>F75</f>
        <v>53.75</v>
      </c>
      <c r="E36" s="195">
        <f>IFERROR(AC76,0)</f>
        <v>18.003875968992247</v>
      </c>
      <c r="F36" s="196">
        <f t="shared" si="9"/>
        <v>35.746124031007753</v>
      </c>
      <c r="G36" s="197" t="str">
        <f>INDEX(B1:B149,SUMPRODUCT(MAX((B63:B74&lt;&gt;"")*ROW(B63:B74))))</f>
        <v>P2</v>
      </c>
      <c r="H36" s="306"/>
      <c r="I36" s="198"/>
      <c r="J36" s="198"/>
      <c r="K36" s="199"/>
      <c r="L36" s="199"/>
      <c r="M36" s="120"/>
    </row>
    <row r="37" spans="1:31" outlineLevel="1">
      <c r="C37" s="193">
        <f>IFERROR(IF(EDATE(C36,12)&lt;=(DATE(YEAR('Basisdaten zum Projekt'!$C$6),1,1)),EDATE(C36,12),""),"")</f>
        <v>45292</v>
      </c>
      <c r="D37" s="194">
        <f>F90</f>
        <v>0</v>
      </c>
      <c r="E37" s="195">
        <f>IFERROR(AC91,0)</f>
        <v>0</v>
      </c>
      <c r="F37" s="196">
        <f t="shared" si="9"/>
        <v>0</v>
      </c>
      <c r="G37" s="197" t="str">
        <f>INDEX(B1:B149,SUMPRODUCT(MAX((B78:B89&lt;&gt;"")*ROW(B78:B89))))</f>
        <v>P2</v>
      </c>
      <c r="H37" s="306"/>
    </row>
    <row r="38" spans="1:31" outlineLevel="1">
      <c r="C38" s="193">
        <f>IFERROR(IF(EDATE(C37,12)&lt;=(DATE(YEAR('Basisdaten zum Projekt'!$C$6),1,1)),EDATE(C37,12),""),"")</f>
        <v>45658</v>
      </c>
      <c r="D38" s="194">
        <f>F105</f>
        <v>0</v>
      </c>
      <c r="E38" s="195">
        <f>IFERROR(AC106,0)</f>
        <v>0</v>
      </c>
      <c r="F38" s="196">
        <f t="shared" si="9"/>
        <v>0</v>
      </c>
      <c r="G38" s="197" t="str">
        <f>INDEX(B1:B149,SUMPRODUCT(MAX((B93:B104&lt;&gt;"")*ROW(B93:B104))))</f>
        <v>P2</v>
      </c>
      <c r="H38" s="306"/>
      <c r="M38" s="120"/>
    </row>
    <row r="39" spans="1:31" outlineLevel="1">
      <c r="C39" s="193" t="str">
        <f>IFERROR(IF(EDATE(C38,12)&lt;=(DATE(YEAR('Basisdaten zum Projekt'!$C$6),1,1)),EDATE(C38,12),""),"")</f>
        <v/>
      </c>
      <c r="D39" s="194">
        <f>F120</f>
        <v>0</v>
      </c>
      <c r="E39" s="195">
        <f>IFERROR(AC121,0)</f>
        <v>0</v>
      </c>
      <c r="F39" s="196">
        <f t="shared" si="9"/>
        <v>0</v>
      </c>
      <c r="G39" s="197">
        <f>INDEX(B1:B149,SUMPRODUCT(MAX((B108:B119&lt;&gt;"")*ROW(B108:B119))))</f>
        <v>0</v>
      </c>
      <c r="H39" s="306"/>
      <c r="M39" s="202"/>
    </row>
    <row r="40" spans="1:31" outlineLevel="1">
      <c r="C40" s="193" t="str">
        <f>IFERROR(IF(EDATE(C39,12)&lt;=(DATE(YEAR('Basisdaten zum Projekt'!$C$6),1,1)),EDATE(C39,12),""),"")</f>
        <v/>
      </c>
      <c r="D40" s="194">
        <f>F135</f>
        <v>0</v>
      </c>
      <c r="E40" s="195">
        <f>IFERROR(AC136,0)</f>
        <v>0</v>
      </c>
      <c r="F40" s="196">
        <f t="shared" si="9"/>
        <v>0</v>
      </c>
      <c r="G40" s="197">
        <f>INDEX(B1:B149,SUMPRODUCT(MAX((B123:B134&lt;&gt;"")*ROW(B123:B134))))</f>
        <v>0</v>
      </c>
      <c r="H40" s="306"/>
      <c r="M40" s="120"/>
    </row>
    <row r="41" spans="1:31" outlineLevel="1">
      <c r="C41" s="193" t="str">
        <f>IFERROR(IF(EDATE(C40,12)&lt;=(DATE(YEAR('Basisdaten zum Projekt'!$C$6),1,1)),EDATE(C40,12),""),"")</f>
        <v/>
      </c>
      <c r="D41" s="194">
        <f>F150</f>
        <v>0</v>
      </c>
      <c r="E41" s="195">
        <f>IFERROR(AC151,0)</f>
        <v>0</v>
      </c>
      <c r="F41" s="196">
        <f t="shared" si="9"/>
        <v>0</v>
      </c>
      <c r="G41" s="197">
        <f>INDEX(B1:B149,SUMPRODUCT(MAX((B138:B149&lt;&gt;"")*ROW(B138:B149))))</f>
        <v>0</v>
      </c>
      <c r="H41" s="306"/>
      <c r="N41" s="120"/>
    </row>
    <row r="42" spans="1:31" outlineLevel="1">
      <c r="E42" s="203"/>
      <c r="F42" s="204"/>
      <c r="G42" s="154"/>
      <c r="H42" s="205"/>
      <c r="I42" s="206"/>
      <c r="J42" s="207"/>
      <c r="O42" s="120"/>
    </row>
    <row r="43" spans="1:31" ht="24.75" customHeight="1" outlineLevel="1">
      <c r="E43" s="203"/>
      <c r="F43" s="204"/>
      <c r="G43" s="154"/>
      <c r="H43" s="205"/>
      <c r="I43" s="208"/>
      <c r="J43" s="208"/>
      <c r="K43" s="207"/>
      <c r="O43" s="120"/>
    </row>
    <row r="44" spans="1:31" ht="33.75">
      <c r="B44" s="305" t="s">
        <v>58</v>
      </c>
      <c r="C44" s="305"/>
      <c r="D44" s="305"/>
      <c r="E44" s="305"/>
      <c r="F44" s="305"/>
      <c r="G44" s="305"/>
      <c r="H44" s="305"/>
      <c r="I44" s="305"/>
      <c r="J44" s="305"/>
      <c r="K44" s="209"/>
      <c r="M44" s="307" t="s">
        <v>60</v>
      </c>
      <c r="N44" s="307"/>
      <c r="O44" s="307"/>
      <c r="P44" s="307"/>
      <c r="Q44" s="307"/>
      <c r="R44" s="307"/>
      <c r="S44" s="307"/>
      <c r="T44" s="307"/>
      <c r="U44" s="307"/>
      <c r="V44" s="307"/>
      <c r="W44" s="307"/>
      <c r="X44" s="307"/>
      <c r="Y44" s="307"/>
      <c r="Z44" s="307"/>
      <c r="AA44" s="307"/>
      <c r="AB44" s="307"/>
      <c r="AC44" s="307"/>
      <c r="AD44" s="307"/>
      <c r="AE44" s="307"/>
    </row>
    <row r="45" spans="1:31">
      <c r="A45" s="50"/>
      <c r="E45" s="50"/>
    </row>
    <row r="46" spans="1:31" ht="15.75" customHeight="1">
      <c r="B46" s="210"/>
      <c r="C46" s="210"/>
      <c r="D46" s="210"/>
      <c r="E46" s="308" t="s">
        <v>353</v>
      </c>
      <c r="F46" s="309"/>
      <c r="G46" s="310"/>
      <c r="H46" s="308" t="s">
        <v>354</v>
      </c>
      <c r="I46" s="309"/>
      <c r="J46" s="310"/>
      <c r="N46" s="311" t="s">
        <v>372</v>
      </c>
      <c r="O46" s="312"/>
      <c r="P46" s="312"/>
      <c r="Q46" s="312"/>
      <c r="R46" s="312"/>
      <c r="S46" s="312"/>
      <c r="T46" s="312"/>
      <c r="U46" s="312"/>
      <c r="V46" s="312"/>
      <c r="W46" s="312"/>
      <c r="X46" s="312"/>
      <c r="Y46" s="312"/>
      <c r="Z46" s="312"/>
      <c r="AA46" s="312"/>
      <c r="AB46" s="312"/>
      <c r="AC46" s="313"/>
    </row>
    <row r="47" spans="1:31" ht="49.5" customHeight="1">
      <c r="B47" s="211" t="s">
        <v>117</v>
      </c>
      <c r="C47" s="211" t="s">
        <v>80</v>
      </c>
      <c r="D47" s="212" t="s">
        <v>373</v>
      </c>
      <c r="E47" s="213" t="s">
        <v>374</v>
      </c>
      <c r="F47" s="36" t="s">
        <v>375</v>
      </c>
      <c r="G47" s="214" t="s">
        <v>376</v>
      </c>
      <c r="H47" s="215" t="s">
        <v>374</v>
      </c>
      <c r="I47" s="36" t="s">
        <v>375</v>
      </c>
      <c r="J47" s="214" t="s">
        <v>377</v>
      </c>
      <c r="M47" s="36" t="s">
        <v>373</v>
      </c>
      <c r="N47" s="216" t="s">
        <v>378</v>
      </c>
      <c r="O47" s="216" t="s">
        <v>379</v>
      </c>
      <c r="P47" s="216" t="s">
        <v>380</v>
      </c>
      <c r="Q47" s="216" t="s">
        <v>381</v>
      </c>
      <c r="R47" s="216" t="s">
        <v>382</v>
      </c>
      <c r="S47" s="36" t="s">
        <v>383</v>
      </c>
      <c r="T47" s="36" t="s">
        <v>384</v>
      </c>
      <c r="U47" s="36" t="s">
        <v>385</v>
      </c>
      <c r="V47" s="36" t="s">
        <v>386</v>
      </c>
      <c r="W47" s="36" t="s">
        <v>387</v>
      </c>
      <c r="X47" s="36" t="s">
        <v>388</v>
      </c>
      <c r="Y47" s="36" t="s">
        <v>389</v>
      </c>
      <c r="Z47" s="36" t="s">
        <v>390</v>
      </c>
      <c r="AA47" s="36" t="s">
        <v>391</v>
      </c>
      <c r="AB47" s="36" t="s">
        <v>392</v>
      </c>
      <c r="AC47" s="216" t="s">
        <v>393</v>
      </c>
      <c r="AE47" s="217"/>
    </row>
    <row r="48" spans="1:31" outlineLevel="1">
      <c r="B48" s="218"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8">
        <f>IF(DATE(YEAR('Basisdaten zum Projekt'!$C$5),MONTH('Basisdaten zum Projekt'!$C$5),1)=D48,1,0)</f>
        <v>0</v>
      </c>
      <c r="D48" s="219">
        <f>IF('Basisdaten zum Projekt'!C5=0,0,DATE(YEAR('Basisdaten zum Projekt'!$C$5),1,1))</f>
        <v>44562</v>
      </c>
      <c r="E48" s="220"/>
      <c r="F48" s="168">
        <f t="shared" ref="F48:F59" si="10">215/12*E48</f>
        <v>0</v>
      </c>
      <c r="G48" s="221"/>
      <c r="H48" s="220"/>
      <c r="I48" s="168">
        <f t="shared" ref="I48:I59" si="11">215/12*H48</f>
        <v>0</v>
      </c>
      <c r="J48" s="222"/>
      <c r="M48" s="219">
        <f t="shared" ref="M48:M105" si="12">D48</f>
        <v>44562</v>
      </c>
      <c r="N48" s="223"/>
      <c r="O48" s="223"/>
      <c r="P48" s="223"/>
      <c r="Q48" s="223"/>
      <c r="R48" s="223"/>
      <c r="S48" s="223"/>
      <c r="T48" s="223"/>
      <c r="U48" s="223"/>
      <c r="V48" s="223"/>
      <c r="W48" s="223"/>
      <c r="X48" s="223"/>
      <c r="Y48" s="223"/>
      <c r="Z48" s="223"/>
      <c r="AA48" s="223"/>
      <c r="AB48" s="223"/>
      <c r="AC48" s="195">
        <f t="shared" si="6"/>
        <v>0</v>
      </c>
      <c r="AE48" s="217"/>
    </row>
    <row r="49" spans="2:31" outlineLevel="1">
      <c r="B49" s="218"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8">
        <f>IF(C48&gt;0,C48+1,IF(DATE(YEAR('Basisdaten zum Projekt'!$C$5),MONTH('Basisdaten zum Projekt'!$C$5),1)=D49,1,0))</f>
        <v>0</v>
      </c>
      <c r="D49" s="219">
        <f t="shared" ref="D49:D59" si="13">DATE(YEAR(D48),MONTH(D48)+1,DAY(D48))</f>
        <v>44593</v>
      </c>
      <c r="E49" s="220"/>
      <c r="F49" s="168">
        <f t="shared" si="10"/>
        <v>0</v>
      </c>
      <c r="G49" s="221"/>
      <c r="H49" s="220"/>
      <c r="I49" s="168">
        <f t="shared" si="11"/>
        <v>0</v>
      </c>
      <c r="J49" s="222"/>
      <c r="M49" s="219">
        <f t="shared" si="12"/>
        <v>44593</v>
      </c>
      <c r="N49" s="223"/>
      <c r="O49" s="223"/>
      <c r="P49" s="223"/>
      <c r="Q49" s="223"/>
      <c r="R49" s="223"/>
      <c r="S49" s="223"/>
      <c r="T49" s="223"/>
      <c r="U49" s="223"/>
      <c r="V49" s="223"/>
      <c r="W49" s="223"/>
      <c r="X49" s="223"/>
      <c r="Y49" s="223"/>
      <c r="Z49" s="223"/>
      <c r="AA49" s="223"/>
      <c r="AB49" s="223"/>
      <c r="AC49" s="195">
        <f t="shared" si="6"/>
        <v>0</v>
      </c>
      <c r="AE49" s="217"/>
    </row>
    <row r="50" spans="2:31" outlineLevel="1">
      <c r="B50" s="218"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8">
        <f>IF(C49&gt;0,C49+1,IF(DATE(YEAR('Basisdaten zum Projekt'!$C$5),MONTH('Basisdaten zum Projekt'!$C$5),1)=D50,1,0))</f>
        <v>0</v>
      </c>
      <c r="D50" s="219">
        <f t="shared" si="13"/>
        <v>44621</v>
      </c>
      <c r="E50" s="220"/>
      <c r="F50" s="168">
        <f t="shared" si="10"/>
        <v>0</v>
      </c>
      <c r="G50" s="221"/>
      <c r="H50" s="220"/>
      <c r="I50" s="168">
        <f t="shared" si="11"/>
        <v>0</v>
      </c>
      <c r="J50" s="222"/>
      <c r="M50" s="219">
        <f t="shared" si="12"/>
        <v>44621</v>
      </c>
      <c r="N50" s="223"/>
      <c r="O50" s="223"/>
      <c r="P50" s="223"/>
      <c r="Q50" s="223"/>
      <c r="R50" s="223"/>
      <c r="S50" s="223"/>
      <c r="T50" s="223"/>
      <c r="U50" s="223"/>
      <c r="V50" s="223"/>
      <c r="W50" s="223"/>
      <c r="X50" s="223"/>
      <c r="Y50" s="223"/>
      <c r="Z50" s="223"/>
      <c r="AA50" s="223"/>
      <c r="AB50" s="223"/>
      <c r="AC50" s="195">
        <f t="shared" si="6"/>
        <v>0</v>
      </c>
      <c r="AE50" s="217"/>
    </row>
    <row r="51" spans="2:31" outlineLevel="1">
      <c r="B51" s="218"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P1</v>
      </c>
      <c r="C51" s="218">
        <f>IF(C50&gt;0,C50+1,IF(DATE(YEAR('Basisdaten zum Projekt'!$C$5),MONTH('Basisdaten zum Projekt'!$C$5),1)=D51,1,0))</f>
        <v>1</v>
      </c>
      <c r="D51" s="219">
        <f t="shared" si="13"/>
        <v>44652</v>
      </c>
      <c r="E51" s="220">
        <v>1</v>
      </c>
      <c r="F51" s="168">
        <f t="shared" si="10"/>
        <v>17.916666666666668</v>
      </c>
      <c r="G51" s="221">
        <v>7046.7</v>
      </c>
      <c r="H51" s="220">
        <v>0.5</v>
      </c>
      <c r="I51" s="168">
        <f t="shared" si="11"/>
        <v>8.9583333333333339</v>
      </c>
      <c r="J51" s="222">
        <v>3523.35</v>
      </c>
      <c r="M51" s="219">
        <f t="shared" si="12"/>
        <v>44652</v>
      </c>
      <c r="N51" s="223"/>
      <c r="O51" s="223">
        <v>27.5</v>
      </c>
      <c r="P51" s="223"/>
      <c r="Q51" s="223">
        <v>27.5</v>
      </c>
      <c r="R51" s="223"/>
      <c r="S51" s="223"/>
      <c r="T51" s="223"/>
      <c r="U51" s="223"/>
      <c r="V51" s="223"/>
      <c r="W51" s="223"/>
      <c r="X51" s="223"/>
      <c r="Y51" s="223"/>
      <c r="Z51" s="223"/>
      <c r="AA51" s="223"/>
      <c r="AB51" s="223"/>
      <c r="AC51" s="195">
        <f t="shared" si="6"/>
        <v>55</v>
      </c>
      <c r="AD51" s="224"/>
    </row>
    <row r="52" spans="2:31" outlineLevel="1">
      <c r="B52" s="218"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P1</v>
      </c>
      <c r="C52" s="218">
        <f>IF(C51&gt;0,C51+1,IF(DATE(YEAR('Basisdaten zum Projekt'!$C$5),MONTH('Basisdaten zum Projekt'!$C$5),1)=D52,1,0))</f>
        <v>2</v>
      </c>
      <c r="D52" s="219">
        <f t="shared" si="13"/>
        <v>44682</v>
      </c>
      <c r="E52" s="220">
        <v>1</v>
      </c>
      <c r="F52" s="168">
        <f t="shared" si="10"/>
        <v>17.916666666666668</v>
      </c>
      <c r="G52" s="221">
        <v>7046.7</v>
      </c>
      <c r="H52" s="220">
        <v>0.5</v>
      </c>
      <c r="I52" s="168">
        <f t="shared" si="11"/>
        <v>8.9583333333333339</v>
      </c>
      <c r="J52" s="226">
        <v>3523.35</v>
      </c>
      <c r="M52" s="219">
        <f t="shared" si="12"/>
        <v>44682</v>
      </c>
      <c r="N52" s="223"/>
      <c r="O52" s="223">
        <v>48.1</v>
      </c>
      <c r="P52" s="223"/>
      <c r="Q52" s="223">
        <v>44.1</v>
      </c>
      <c r="R52" s="223"/>
      <c r="S52" s="223"/>
      <c r="T52" s="223"/>
      <c r="U52" s="223"/>
      <c r="V52" s="223"/>
      <c r="W52" s="223"/>
      <c r="X52" s="223"/>
      <c r="Y52" s="223"/>
      <c r="Z52" s="223"/>
      <c r="AA52" s="223"/>
      <c r="AB52" s="223"/>
      <c r="AC52" s="195">
        <f t="shared" si="6"/>
        <v>92.2</v>
      </c>
      <c r="AD52" s="224"/>
      <c r="AE52" s="217"/>
    </row>
    <row r="53" spans="2:31" outlineLevel="1">
      <c r="B53" s="218"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P1</v>
      </c>
      <c r="C53" s="218">
        <f>IF(C52&gt;0,C52+1,IF(DATE(YEAR('Basisdaten zum Projekt'!$C$5),MONTH('Basisdaten zum Projekt'!$C$5),1)=D53,1,0))</f>
        <v>3</v>
      </c>
      <c r="D53" s="219">
        <f t="shared" si="13"/>
        <v>44713</v>
      </c>
      <c r="E53" s="220">
        <v>1</v>
      </c>
      <c r="F53" s="168">
        <f t="shared" si="10"/>
        <v>17.916666666666668</v>
      </c>
      <c r="G53" s="221">
        <v>7046.7</v>
      </c>
      <c r="H53" s="220">
        <v>0.5</v>
      </c>
      <c r="I53" s="168">
        <f t="shared" si="11"/>
        <v>8.9583333333333339</v>
      </c>
      <c r="J53" s="226">
        <v>3523.35</v>
      </c>
      <c r="M53" s="219">
        <f t="shared" si="12"/>
        <v>44713</v>
      </c>
      <c r="N53" s="223"/>
      <c r="O53" s="223">
        <v>44.3</v>
      </c>
      <c r="P53" s="223"/>
      <c r="Q53" s="223">
        <v>39.299999999999997</v>
      </c>
      <c r="R53" s="223"/>
      <c r="S53" s="223"/>
      <c r="T53" s="223"/>
      <c r="U53" s="223"/>
      <c r="V53" s="223"/>
      <c r="W53" s="223"/>
      <c r="X53" s="223"/>
      <c r="Y53" s="223"/>
      <c r="Z53" s="223"/>
      <c r="AA53" s="223"/>
      <c r="AB53" s="223"/>
      <c r="AC53" s="195">
        <f t="shared" si="6"/>
        <v>83.6</v>
      </c>
      <c r="AD53" s="224"/>
      <c r="AE53" s="217"/>
    </row>
    <row r="54" spans="2:31" outlineLevel="1">
      <c r="B54" s="218"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P1</v>
      </c>
      <c r="C54" s="218">
        <f>IF(C53&gt;0,C53+1,IF(DATE(YEAR('Basisdaten zum Projekt'!$C$5),MONTH('Basisdaten zum Projekt'!$C$5),1)=D54,1,0))</f>
        <v>4</v>
      </c>
      <c r="D54" s="219">
        <f t="shared" si="13"/>
        <v>44743</v>
      </c>
      <c r="E54" s="220">
        <v>1</v>
      </c>
      <c r="F54" s="168">
        <f t="shared" si="10"/>
        <v>17.916666666666668</v>
      </c>
      <c r="G54" s="221">
        <v>7046.7</v>
      </c>
      <c r="H54" s="220">
        <v>0.5</v>
      </c>
      <c r="I54" s="168">
        <f t="shared" si="11"/>
        <v>8.9583333333333339</v>
      </c>
      <c r="J54" s="226">
        <v>3523.35</v>
      </c>
      <c r="M54" s="219">
        <f t="shared" si="12"/>
        <v>44743</v>
      </c>
      <c r="N54" s="223"/>
      <c r="O54" s="223">
        <v>11.8</v>
      </c>
      <c r="P54" s="223"/>
      <c r="Q54" s="223">
        <v>10.8</v>
      </c>
      <c r="R54" s="223"/>
      <c r="S54" s="223"/>
      <c r="T54" s="223"/>
      <c r="U54" s="223"/>
      <c r="V54" s="223"/>
      <c r="W54" s="223"/>
      <c r="X54" s="223"/>
      <c r="Y54" s="223"/>
      <c r="Z54" s="223"/>
      <c r="AA54" s="223"/>
      <c r="AB54" s="223"/>
      <c r="AC54" s="195">
        <f t="shared" si="6"/>
        <v>22.6</v>
      </c>
      <c r="AD54" s="224"/>
      <c r="AE54" s="209"/>
    </row>
    <row r="55" spans="2:31" outlineLevel="1">
      <c r="B55" s="218"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P1</v>
      </c>
      <c r="C55" s="218">
        <f>IF(C54&gt;0,C54+1,IF(DATE(YEAR('Basisdaten zum Projekt'!$C$5),MONTH('Basisdaten zum Projekt'!$C$5),1)=D55,1,0))</f>
        <v>5</v>
      </c>
      <c r="D55" s="219">
        <f t="shared" si="13"/>
        <v>44774</v>
      </c>
      <c r="E55" s="220">
        <v>1</v>
      </c>
      <c r="F55" s="168">
        <f t="shared" si="10"/>
        <v>17.916666666666668</v>
      </c>
      <c r="G55" s="221">
        <v>7046.7</v>
      </c>
      <c r="H55" s="220">
        <v>0.5</v>
      </c>
      <c r="I55" s="168">
        <f t="shared" si="11"/>
        <v>8.9583333333333339</v>
      </c>
      <c r="J55" s="222">
        <v>3523.35</v>
      </c>
      <c r="M55" s="219">
        <f t="shared" si="12"/>
        <v>44774</v>
      </c>
      <c r="N55" s="223"/>
      <c r="O55" s="223">
        <v>52.05</v>
      </c>
      <c r="P55" s="223"/>
      <c r="Q55" s="223">
        <v>48.05</v>
      </c>
      <c r="R55" s="223"/>
      <c r="S55" s="223"/>
      <c r="T55" s="223"/>
      <c r="U55" s="223"/>
      <c r="V55" s="223"/>
      <c r="W55" s="223"/>
      <c r="X55" s="223"/>
      <c r="Y55" s="223"/>
      <c r="Z55" s="223"/>
      <c r="AA55" s="223"/>
      <c r="AB55" s="223"/>
      <c r="AC55" s="195">
        <f t="shared" si="6"/>
        <v>100.1</v>
      </c>
      <c r="AD55" s="224"/>
      <c r="AE55" s="209"/>
    </row>
    <row r="56" spans="2:31" outlineLevel="1">
      <c r="B56" s="218"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P1</v>
      </c>
      <c r="C56" s="218">
        <f>IF(C55&gt;0,C55+1,IF(DATE(YEAR('Basisdaten zum Projekt'!$C$5),MONTH('Basisdaten zum Projekt'!$C$5),1)=D56,1,0))</f>
        <v>6</v>
      </c>
      <c r="D56" s="219">
        <f t="shared" si="13"/>
        <v>44805</v>
      </c>
      <c r="E56" s="220">
        <v>1</v>
      </c>
      <c r="F56" s="168">
        <f t="shared" si="10"/>
        <v>17.916666666666668</v>
      </c>
      <c r="G56" s="221">
        <v>7046.7</v>
      </c>
      <c r="H56" s="220">
        <v>0.5</v>
      </c>
      <c r="I56" s="168">
        <f t="shared" si="11"/>
        <v>8.9583333333333339</v>
      </c>
      <c r="J56" s="222">
        <v>3523.35</v>
      </c>
      <c r="M56" s="219">
        <f t="shared" si="12"/>
        <v>44805</v>
      </c>
      <c r="N56" s="223"/>
      <c r="O56" s="223">
        <v>31.45</v>
      </c>
      <c r="P56" s="223"/>
      <c r="Q56" s="223">
        <v>25.45</v>
      </c>
      <c r="R56" s="223"/>
      <c r="S56" s="223"/>
      <c r="T56" s="223"/>
      <c r="U56" s="223"/>
      <c r="V56" s="223"/>
      <c r="W56" s="223"/>
      <c r="X56" s="223"/>
      <c r="Y56" s="223"/>
      <c r="Z56" s="223"/>
      <c r="AA56" s="223"/>
      <c r="AB56" s="223"/>
      <c r="AC56" s="195">
        <f t="shared" si="6"/>
        <v>56.9</v>
      </c>
      <c r="AD56" s="224"/>
    </row>
    <row r="57" spans="2:31" outlineLevel="1">
      <c r="B57" s="218"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P1</v>
      </c>
      <c r="C57" s="218">
        <f>IF(C56&gt;0,C56+1,IF(DATE(YEAR('Basisdaten zum Projekt'!$C$5),MONTH('Basisdaten zum Projekt'!$C$5),1)=D57,1,0))</f>
        <v>7</v>
      </c>
      <c r="D57" s="219">
        <f t="shared" si="13"/>
        <v>44835</v>
      </c>
      <c r="E57" s="220">
        <v>1</v>
      </c>
      <c r="F57" s="168">
        <f t="shared" si="10"/>
        <v>17.916666666666668</v>
      </c>
      <c r="G57" s="221">
        <v>7046.7</v>
      </c>
      <c r="H57" s="220">
        <v>0.5</v>
      </c>
      <c r="I57" s="168">
        <f t="shared" si="11"/>
        <v>8.9583333333333339</v>
      </c>
      <c r="J57" s="222">
        <v>3523.35</v>
      </c>
      <c r="M57" s="219">
        <f t="shared" si="12"/>
        <v>44835</v>
      </c>
      <c r="N57" s="223"/>
      <c r="O57" s="223">
        <v>41.3</v>
      </c>
      <c r="P57" s="223"/>
      <c r="Q57" s="223">
        <v>36.299999999999997</v>
      </c>
      <c r="R57" s="223"/>
      <c r="S57" s="223"/>
      <c r="T57" s="223"/>
      <c r="U57" s="223"/>
      <c r="V57" s="223"/>
      <c r="W57" s="223"/>
      <c r="X57" s="223"/>
      <c r="Y57" s="223"/>
      <c r="Z57" s="223"/>
      <c r="AA57" s="223"/>
      <c r="AB57" s="223"/>
      <c r="AC57" s="195">
        <f t="shared" si="6"/>
        <v>77.599999999999994</v>
      </c>
      <c r="AD57" s="224"/>
      <c r="AE57" s="227"/>
    </row>
    <row r="58" spans="2:31" outlineLevel="1">
      <c r="B58" s="218"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P1</v>
      </c>
      <c r="C58" s="218">
        <f>IF(C57&gt;0,C57+1,IF(DATE(YEAR('Basisdaten zum Projekt'!$C$5),MONTH('Basisdaten zum Projekt'!$C$5),1)=D58,1,0))</f>
        <v>8</v>
      </c>
      <c r="D58" s="219">
        <f t="shared" si="13"/>
        <v>44866</v>
      </c>
      <c r="E58" s="220">
        <v>1</v>
      </c>
      <c r="F58" s="168">
        <f t="shared" si="10"/>
        <v>17.916666666666668</v>
      </c>
      <c r="G58" s="221">
        <v>7046.7</v>
      </c>
      <c r="H58" s="220">
        <v>0.5</v>
      </c>
      <c r="I58" s="168">
        <f t="shared" si="11"/>
        <v>8.9583333333333339</v>
      </c>
      <c r="J58" s="222">
        <v>3523.35</v>
      </c>
      <c r="M58" s="219">
        <f t="shared" si="12"/>
        <v>44866</v>
      </c>
      <c r="N58" s="223"/>
      <c r="O58" s="223">
        <v>42.2</v>
      </c>
      <c r="P58" s="223"/>
      <c r="Q58" s="223">
        <v>43.2</v>
      </c>
      <c r="R58" s="223"/>
      <c r="S58" s="223"/>
      <c r="T58" s="223"/>
      <c r="U58" s="223"/>
      <c r="V58" s="223"/>
      <c r="W58" s="223"/>
      <c r="X58" s="223"/>
      <c r="Y58" s="223"/>
      <c r="Z58" s="223"/>
      <c r="AA58" s="223"/>
      <c r="AB58" s="223"/>
      <c r="AC58" s="195">
        <f t="shared" si="6"/>
        <v>85.4</v>
      </c>
      <c r="AD58" s="224"/>
    </row>
    <row r="59" spans="2:31" outlineLevel="1">
      <c r="B59" s="218"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P1</v>
      </c>
      <c r="C59" s="218">
        <f>IF(C58&gt;0,C58+1,IF(DATE(YEAR('Basisdaten zum Projekt'!$C$5),MONTH('Basisdaten zum Projekt'!$C$5),1)=D59,1,0))</f>
        <v>9</v>
      </c>
      <c r="D59" s="219">
        <f t="shared" si="13"/>
        <v>44896</v>
      </c>
      <c r="E59" s="220">
        <v>1</v>
      </c>
      <c r="F59" s="168">
        <f t="shared" si="10"/>
        <v>17.916666666666668</v>
      </c>
      <c r="G59" s="221">
        <v>7046.7</v>
      </c>
      <c r="H59" s="220">
        <v>0.5</v>
      </c>
      <c r="I59" s="168">
        <f t="shared" si="11"/>
        <v>8.9583333333333339</v>
      </c>
      <c r="J59" s="222">
        <v>3523.35</v>
      </c>
      <c r="M59" s="219">
        <f t="shared" si="12"/>
        <v>44896</v>
      </c>
      <c r="N59" s="223"/>
      <c r="O59" s="223">
        <v>36.299999999999997</v>
      </c>
      <c r="P59" s="223"/>
      <c r="Q59" s="223">
        <v>36.299999999999997</v>
      </c>
      <c r="R59" s="223"/>
      <c r="S59" s="223"/>
      <c r="T59" s="223"/>
      <c r="U59" s="223"/>
      <c r="V59" s="223"/>
      <c r="W59" s="223"/>
      <c r="X59" s="223"/>
      <c r="Y59" s="223"/>
      <c r="Z59" s="223"/>
      <c r="AA59" s="223"/>
      <c r="AB59" s="223"/>
      <c r="AC59" s="195">
        <f t="shared" si="6"/>
        <v>72.599999999999994</v>
      </c>
      <c r="AD59" s="224"/>
    </row>
    <row r="60" spans="2:31">
      <c r="B60" s="228"/>
      <c r="C60" s="229"/>
      <c r="D60" s="230">
        <f>D59</f>
        <v>44896</v>
      </c>
      <c r="E60" s="231"/>
      <c r="F60" s="232">
        <f>SUM(F48:F59)</f>
        <v>161.25</v>
      </c>
      <c r="G60" s="233">
        <f>SUM(G48:G59)</f>
        <v>63420.299999999988</v>
      </c>
      <c r="H60" s="234"/>
      <c r="I60" s="232">
        <f>SUM(I48:I59)</f>
        <v>80.625</v>
      </c>
      <c r="J60" s="233">
        <f>SUM(J48:J59)</f>
        <v>31710.149999999994</v>
      </c>
      <c r="M60" s="230">
        <f t="shared" si="12"/>
        <v>44896</v>
      </c>
      <c r="N60" s="235">
        <f>SUM(N48:N59)</f>
        <v>0</v>
      </c>
      <c r="O60" s="236">
        <f>SUM(O48:O59)</f>
        <v>335</v>
      </c>
      <c r="P60" s="235">
        <f>SUM(P48:P59)</f>
        <v>0</v>
      </c>
      <c r="Q60" s="236">
        <f>SUM(Q48:Q59)</f>
        <v>311</v>
      </c>
      <c r="R60" s="236">
        <f>SUM(R48:R59)</f>
        <v>0</v>
      </c>
      <c r="S60" s="236">
        <f t="shared" ref="S60:AB60" si="14">SUM(S48:S59)</f>
        <v>0</v>
      </c>
      <c r="T60" s="236">
        <f t="shared" si="14"/>
        <v>0</v>
      </c>
      <c r="U60" s="236">
        <f t="shared" si="14"/>
        <v>0</v>
      </c>
      <c r="V60" s="236">
        <f t="shared" si="14"/>
        <v>0</v>
      </c>
      <c r="W60" s="236">
        <f t="shared" si="14"/>
        <v>0</v>
      </c>
      <c r="X60" s="236">
        <f t="shared" si="14"/>
        <v>0</v>
      </c>
      <c r="Y60" s="236">
        <f t="shared" si="14"/>
        <v>0</v>
      </c>
      <c r="Z60" s="236">
        <f t="shared" si="14"/>
        <v>0</v>
      </c>
      <c r="AA60" s="236">
        <f t="shared" si="14"/>
        <v>0</v>
      </c>
      <c r="AB60" s="236">
        <f t="shared" si="14"/>
        <v>0</v>
      </c>
      <c r="AC60" s="236">
        <f>SUM(AC48:AC59)</f>
        <v>646</v>
      </c>
      <c r="AD60" s="224"/>
    </row>
    <row r="61" spans="2:31" ht="28.5" customHeight="1">
      <c r="B61" s="158"/>
      <c r="C61" s="158"/>
      <c r="N61" s="235">
        <f>IFERROR(N60/$H$6,0)</f>
        <v>0</v>
      </c>
      <c r="O61" s="235">
        <f>IFERROR(O60/$H$6,0)</f>
        <v>43.281653746770026</v>
      </c>
      <c r="P61" s="235">
        <f>IFERROR(P60/$H$6,0)</f>
        <v>0</v>
      </c>
      <c r="Q61" s="235">
        <f>IFERROR(Q60/$H$6,0)</f>
        <v>40.180878552971578</v>
      </c>
      <c r="R61" s="235">
        <f>IFERROR(R60/$H$6,0)</f>
        <v>0</v>
      </c>
      <c r="S61" s="235">
        <f t="shared" ref="S61:AB61" si="15">IFERROR(S60/$H$6,0)</f>
        <v>0</v>
      </c>
      <c r="T61" s="235">
        <f t="shared" si="15"/>
        <v>0</v>
      </c>
      <c r="U61" s="235">
        <f t="shared" si="15"/>
        <v>0</v>
      </c>
      <c r="V61" s="235">
        <f t="shared" si="15"/>
        <v>0</v>
      </c>
      <c r="W61" s="235">
        <f t="shared" si="15"/>
        <v>0</v>
      </c>
      <c r="X61" s="235">
        <f t="shared" si="15"/>
        <v>0</v>
      </c>
      <c r="Y61" s="235">
        <f t="shared" si="15"/>
        <v>0</v>
      </c>
      <c r="Z61" s="235">
        <f t="shared" si="15"/>
        <v>0</v>
      </c>
      <c r="AA61" s="235">
        <f t="shared" si="15"/>
        <v>0</v>
      </c>
      <c r="AB61" s="235">
        <f t="shared" si="15"/>
        <v>0</v>
      </c>
      <c r="AC61" s="235">
        <f>IFERROR(AC60/$H$6,0)</f>
        <v>83.462532299741596</v>
      </c>
      <c r="AD61" s="237" t="s">
        <v>394</v>
      </c>
    </row>
    <row r="62" spans="2:31">
      <c r="B62" s="158"/>
      <c r="C62" s="158"/>
      <c r="N62" s="238"/>
      <c r="O62" s="238"/>
      <c r="P62" s="238"/>
      <c r="Q62" s="238"/>
      <c r="R62" s="238"/>
      <c r="S62" s="239"/>
      <c r="T62" s="240"/>
      <c r="U62" s="241"/>
      <c r="V62" s="241"/>
      <c r="W62" s="241"/>
      <c r="X62" s="241"/>
      <c r="Y62" s="241"/>
      <c r="Z62" s="241"/>
      <c r="AA62" s="241"/>
      <c r="AB62" s="242"/>
      <c r="AC62" s="238"/>
      <c r="AD62" s="243"/>
    </row>
    <row r="63" spans="2:31" outlineLevel="1">
      <c r="B63" s="218"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P1</v>
      </c>
      <c r="C63" s="218">
        <f>IF(C59&gt;0,C59+1,IF(DATE(YEAR('Basisdaten zum Projekt'!$C$5),MONTH('Basisdaten zum Projekt'!$C$5),1)=D63,1,0))</f>
        <v>10</v>
      </c>
      <c r="D63" s="219">
        <f>DATE(YEAR(D59),MONTH(D59)+1,DAY(D59))</f>
        <v>44927</v>
      </c>
      <c r="E63" s="244">
        <v>1</v>
      </c>
      <c r="F63" s="245">
        <f t="shared" ref="F63:F74" si="16">215/12*E63</f>
        <v>17.916666666666668</v>
      </c>
      <c r="G63" s="246">
        <v>7046.7</v>
      </c>
      <c r="H63" s="244">
        <v>0.5</v>
      </c>
      <c r="I63" s="245">
        <f t="shared" ref="I63:I74" si="17">215/12*H63</f>
        <v>8.9583333333333339</v>
      </c>
      <c r="J63" s="247">
        <v>3523.35</v>
      </c>
      <c r="M63" s="219">
        <f t="shared" si="12"/>
        <v>44927</v>
      </c>
      <c r="N63" s="223"/>
      <c r="O63" s="223">
        <v>42.15</v>
      </c>
      <c r="P63" s="223"/>
      <c r="Q63" s="223">
        <v>23.45</v>
      </c>
      <c r="R63" s="223"/>
      <c r="S63" s="223"/>
      <c r="T63" s="223"/>
      <c r="U63" s="223"/>
      <c r="V63" s="223"/>
      <c r="W63" s="223"/>
      <c r="X63" s="223"/>
      <c r="Y63" s="223"/>
      <c r="Z63" s="223"/>
      <c r="AA63" s="223"/>
      <c r="AB63" s="223"/>
      <c r="AC63" s="195">
        <f t="shared" ref="AC63:AC74" si="18">SUM(N63:AB63)</f>
        <v>65.599999999999994</v>
      </c>
      <c r="AD63" s="224"/>
      <c r="AE63" s="227"/>
    </row>
    <row r="64" spans="2:31" outlineLevel="1">
      <c r="B64" s="218"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P1</v>
      </c>
      <c r="C64" s="218">
        <f>IF(C63&gt;0,C63+1,IF(DATE(YEAR('Basisdaten zum Projekt'!$C$5),MONTH('Basisdaten zum Projekt'!$C$5),1)=D64,1,0))</f>
        <v>11</v>
      </c>
      <c r="D64" s="219">
        <f t="shared" ref="D64:D74" si="19">DATE(YEAR(D63),MONTH(D63)+1,DAY(D63))</f>
        <v>44958</v>
      </c>
      <c r="E64" s="220">
        <v>1</v>
      </c>
      <c r="F64" s="168">
        <f t="shared" si="16"/>
        <v>17.916666666666668</v>
      </c>
      <c r="G64" s="225">
        <v>7046.7</v>
      </c>
      <c r="H64" s="220">
        <v>0.5</v>
      </c>
      <c r="I64" s="168">
        <f t="shared" si="17"/>
        <v>8.9583333333333339</v>
      </c>
      <c r="J64" s="226">
        <v>3523.35</v>
      </c>
      <c r="M64" s="219">
        <f t="shared" si="12"/>
        <v>44958</v>
      </c>
      <c r="N64" s="223"/>
      <c r="O64" s="223">
        <v>18.649999999999999</v>
      </c>
      <c r="P64" s="223"/>
      <c r="Q64" s="223"/>
      <c r="R64" s="223"/>
      <c r="S64" s="223"/>
      <c r="T64" s="223"/>
      <c r="U64" s="223"/>
      <c r="V64" s="223"/>
      <c r="W64" s="223"/>
      <c r="X64" s="223"/>
      <c r="Y64" s="223"/>
      <c r="Z64" s="223"/>
      <c r="AA64" s="223"/>
      <c r="AB64" s="223"/>
      <c r="AC64" s="195">
        <f t="shared" si="18"/>
        <v>18.649999999999999</v>
      </c>
      <c r="AD64" s="224"/>
    </row>
    <row r="65" spans="2:30" outlineLevel="1">
      <c r="B65" s="218"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P1</v>
      </c>
      <c r="C65" s="218">
        <f>IF(C64&gt;0,C64+1,IF(DATE(YEAR('Basisdaten zum Projekt'!$C$5),MONTH('Basisdaten zum Projekt'!$C$5),1)=D65,1,0))</f>
        <v>12</v>
      </c>
      <c r="D65" s="219">
        <f t="shared" si="19"/>
        <v>44986</v>
      </c>
      <c r="E65" s="220">
        <v>1</v>
      </c>
      <c r="F65" s="168">
        <f t="shared" si="16"/>
        <v>17.916666666666668</v>
      </c>
      <c r="G65" s="225">
        <v>7046.7</v>
      </c>
      <c r="H65" s="220">
        <v>0.5</v>
      </c>
      <c r="I65" s="168">
        <f t="shared" si="17"/>
        <v>8.9583333333333339</v>
      </c>
      <c r="J65" s="226">
        <v>3523.35</v>
      </c>
      <c r="M65" s="219">
        <f t="shared" si="12"/>
        <v>44986</v>
      </c>
      <c r="N65" s="223"/>
      <c r="O65" s="223">
        <v>35.4</v>
      </c>
      <c r="P65" s="223"/>
      <c r="Q65" s="223">
        <v>19.7</v>
      </c>
      <c r="R65" s="223"/>
      <c r="S65" s="223"/>
      <c r="T65" s="223"/>
      <c r="U65" s="223"/>
      <c r="V65" s="223"/>
      <c r="W65" s="223"/>
      <c r="X65" s="223"/>
      <c r="Y65" s="223"/>
      <c r="Z65" s="223"/>
      <c r="AA65" s="223"/>
      <c r="AB65" s="223"/>
      <c r="AC65" s="195">
        <f t="shared" si="18"/>
        <v>55.099999999999994</v>
      </c>
      <c r="AD65" s="224"/>
    </row>
    <row r="66" spans="2:30" outlineLevel="1">
      <c r="B66" s="218"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P2</v>
      </c>
      <c r="C66" s="218">
        <f>IF(C65&gt;0,C65+1,IF(DATE(YEAR('Basisdaten zum Projekt'!$C$5),MONTH('Basisdaten zum Projekt'!$C$5),1)=D66,1,0))</f>
        <v>13</v>
      </c>
      <c r="D66" s="219">
        <f t="shared" si="19"/>
        <v>45017</v>
      </c>
      <c r="E66" s="220"/>
      <c r="F66" s="168">
        <f t="shared" si="16"/>
        <v>0</v>
      </c>
      <c r="G66" s="221"/>
      <c r="H66" s="220"/>
      <c r="I66" s="168">
        <f t="shared" si="17"/>
        <v>0</v>
      </c>
      <c r="J66" s="222"/>
      <c r="M66" s="219">
        <f t="shared" si="12"/>
        <v>45017</v>
      </c>
      <c r="N66" s="223"/>
      <c r="O66" s="223"/>
      <c r="P66" s="223"/>
      <c r="Q66" s="223"/>
      <c r="R66" s="223"/>
      <c r="S66" s="223"/>
      <c r="T66" s="223"/>
      <c r="U66" s="223"/>
      <c r="V66" s="223"/>
      <c r="W66" s="223"/>
      <c r="X66" s="223"/>
      <c r="Y66" s="223"/>
      <c r="Z66" s="223"/>
      <c r="AA66" s="223"/>
      <c r="AB66" s="223"/>
      <c r="AC66" s="195">
        <f t="shared" si="18"/>
        <v>0</v>
      </c>
      <c r="AD66" s="224"/>
    </row>
    <row r="67" spans="2:30" outlineLevel="1">
      <c r="B67" s="218"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P2</v>
      </c>
      <c r="C67" s="218">
        <f>IF(C66&gt;0,C66+1,IF(DATE(YEAR('Basisdaten zum Projekt'!$C$5),MONTH('Basisdaten zum Projekt'!$C$5),1)=D67,1,0))</f>
        <v>14</v>
      </c>
      <c r="D67" s="219">
        <f t="shared" si="19"/>
        <v>45047</v>
      </c>
      <c r="E67" s="220"/>
      <c r="F67" s="168">
        <f t="shared" si="16"/>
        <v>0</v>
      </c>
      <c r="G67" s="221"/>
      <c r="H67" s="220"/>
      <c r="I67" s="168">
        <f t="shared" si="17"/>
        <v>0</v>
      </c>
      <c r="J67" s="222"/>
      <c r="M67" s="219">
        <f t="shared" si="12"/>
        <v>45047</v>
      </c>
      <c r="N67" s="223"/>
      <c r="O67" s="223"/>
      <c r="P67" s="223"/>
      <c r="Q67" s="223"/>
      <c r="R67" s="223"/>
      <c r="S67" s="223"/>
      <c r="T67" s="223"/>
      <c r="U67" s="223"/>
      <c r="V67" s="223"/>
      <c r="W67" s="223"/>
      <c r="X67" s="223"/>
      <c r="Y67" s="223"/>
      <c r="Z67" s="223"/>
      <c r="AA67" s="223"/>
      <c r="AB67" s="223"/>
      <c r="AC67" s="195">
        <f t="shared" si="18"/>
        <v>0</v>
      </c>
      <c r="AD67" s="224"/>
    </row>
    <row r="68" spans="2:30" outlineLevel="1">
      <c r="B68" s="218"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P2</v>
      </c>
      <c r="C68" s="218">
        <f>IF(C67&gt;0,C67+1,IF(DATE(YEAR('Basisdaten zum Projekt'!$C$5),MONTH('Basisdaten zum Projekt'!$C$5),1)=D68,1,0))</f>
        <v>15</v>
      </c>
      <c r="D68" s="219">
        <f t="shared" si="19"/>
        <v>45078</v>
      </c>
      <c r="E68" s="220"/>
      <c r="F68" s="168">
        <f t="shared" si="16"/>
        <v>0</v>
      </c>
      <c r="G68" s="221"/>
      <c r="H68" s="220"/>
      <c r="I68" s="168">
        <f t="shared" si="17"/>
        <v>0</v>
      </c>
      <c r="J68" s="222"/>
      <c r="M68" s="219">
        <f t="shared" si="12"/>
        <v>45078</v>
      </c>
      <c r="N68" s="223"/>
      <c r="O68" s="223"/>
      <c r="P68" s="223"/>
      <c r="Q68" s="223"/>
      <c r="R68" s="223"/>
      <c r="S68" s="223"/>
      <c r="T68" s="223"/>
      <c r="U68" s="223"/>
      <c r="V68" s="223"/>
      <c r="W68" s="223"/>
      <c r="X68" s="223"/>
      <c r="Y68" s="223"/>
      <c r="Z68" s="223"/>
      <c r="AA68" s="223"/>
      <c r="AB68" s="223"/>
      <c r="AC68" s="195">
        <f t="shared" si="18"/>
        <v>0</v>
      </c>
      <c r="AD68" s="224"/>
    </row>
    <row r="69" spans="2:30" outlineLevel="1">
      <c r="B69" s="218"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P2</v>
      </c>
      <c r="C69" s="218">
        <f>IF(C68&gt;0,C68+1,IF(DATE(YEAR('Basisdaten zum Projekt'!$C$5),MONTH('Basisdaten zum Projekt'!$C$5),1)=D69,1,0))</f>
        <v>16</v>
      </c>
      <c r="D69" s="219">
        <f t="shared" si="19"/>
        <v>45108</v>
      </c>
      <c r="E69" s="220"/>
      <c r="F69" s="168">
        <f t="shared" si="16"/>
        <v>0</v>
      </c>
      <c r="G69" s="221"/>
      <c r="H69" s="220"/>
      <c r="I69" s="168">
        <f t="shared" si="17"/>
        <v>0</v>
      </c>
      <c r="J69" s="222"/>
      <c r="M69" s="219">
        <f t="shared" si="12"/>
        <v>45108</v>
      </c>
      <c r="N69" s="223"/>
      <c r="O69" s="223"/>
      <c r="P69" s="223"/>
      <c r="Q69" s="223"/>
      <c r="R69" s="223"/>
      <c r="S69" s="223"/>
      <c r="T69" s="223"/>
      <c r="U69" s="223"/>
      <c r="V69" s="223"/>
      <c r="W69" s="223"/>
      <c r="X69" s="223"/>
      <c r="Y69" s="223"/>
      <c r="Z69" s="223"/>
      <c r="AA69" s="223"/>
      <c r="AB69" s="223"/>
      <c r="AC69" s="195">
        <f t="shared" si="18"/>
        <v>0</v>
      </c>
      <c r="AD69" s="224"/>
    </row>
    <row r="70" spans="2:30" outlineLevel="1">
      <c r="B70" s="218"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P2</v>
      </c>
      <c r="C70" s="218">
        <f>IF(C69&gt;0,C69+1,IF(DATE(YEAR('Basisdaten zum Projekt'!$C$5),MONTH('Basisdaten zum Projekt'!$C$5),1)=D70,1,0))</f>
        <v>17</v>
      </c>
      <c r="D70" s="219">
        <f t="shared" si="19"/>
        <v>45139</v>
      </c>
      <c r="E70" s="220"/>
      <c r="F70" s="168">
        <f t="shared" si="16"/>
        <v>0</v>
      </c>
      <c r="G70" s="221"/>
      <c r="H70" s="220"/>
      <c r="I70" s="168">
        <f t="shared" si="17"/>
        <v>0</v>
      </c>
      <c r="J70" s="222"/>
      <c r="M70" s="219">
        <f t="shared" si="12"/>
        <v>45139</v>
      </c>
      <c r="N70" s="223"/>
      <c r="O70" s="223"/>
      <c r="P70" s="223"/>
      <c r="Q70" s="223"/>
      <c r="R70" s="223"/>
      <c r="S70" s="223"/>
      <c r="T70" s="223"/>
      <c r="U70" s="223"/>
      <c r="V70" s="223"/>
      <c r="W70" s="223"/>
      <c r="X70" s="223"/>
      <c r="Y70" s="223"/>
      <c r="Z70" s="223"/>
      <c r="AA70" s="223"/>
      <c r="AB70" s="223"/>
      <c r="AC70" s="195">
        <f t="shared" si="18"/>
        <v>0</v>
      </c>
      <c r="AD70" s="224"/>
    </row>
    <row r="71" spans="2:30" outlineLevel="1">
      <c r="B71" s="218"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P2</v>
      </c>
      <c r="C71" s="218">
        <f>IF(C70&gt;0,C70+1,IF(DATE(YEAR('Basisdaten zum Projekt'!$C$5),MONTH('Basisdaten zum Projekt'!$C$5),1)=D71,1,0))</f>
        <v>18</v>
      </c>
      <c r="D71" s="219">
        <f t="shared" si="19"/>
        <v>45170</v>
      </c>
      <c r="E71" s="220"/>
      <c r="F71" s="168">
        <f t="shared" si="16"/>
        <v>0</v>
      </c>
      <c r="G71" s="221"/>
      <c r="H71" s="220"/>
      <c r="I71" s="168">
        <f t="shared" si="17"/>
        <v>0</v>
      </c>
      <c r="J71" s="222"/>
      <c r="M71" s="219">
        <f t="shared" si="12"/>
        <v>45170</v>
      </c>
      <c r="N71" s="223"/>
      <c r="O71" s="223"/>
      <c r="P71" s="223"/>
      <c r="Q71" s="223"/>
      <c r="R71" s="223"/>
      <c r="S71" s="223"/>
      <c r="T71" s="223"/>
      <c r="U71" s="223"/>
      <c r="V71" s="223"/>
      <c r="W71" s="223"/>
      <c r="X71" s="223"/>
      <c r="Y71" s="223"/>
      <c r="Z71" s="223"/>
      <c r="AA71" s="223"/>
      <c r="AB71" s="223"/>
      <c r="AC71" s="195">
        <f t="shared" si="18"/>
        <v>0</v>
      </c>
      <c r="AD71" s="224"/>
    </row>
    <row r="72" spans="2:30" outlineLevel="1">
      <c r="B72" s="218"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P2</v>
      </c>
      <c r="C72" s="218">
        <f>IF(C71&gt;0,C71+1,IF(DATE(YEAR('Basisdaten zum Projekt'!$C$5),MONTH('Basisdaten zum Projekt'!$C$5),1)=D72,1,0))</f>
        <v>19</v>
      </c>
      <c r="D72" s="219">
        <f t="shared" si="19"/>
        <v>45200</v>
      </c>
      <c r="E72" s="220"/>
      <c r="F72" s="168">
        <f t="shared" si="16"/>
        <v>0</v>
      </c>
      <c r="G72" s="221"/>
      <c r="H72" s="220"/>
      <c r="I72" s="168">
        <f t="shared" si="17"/>
        <v>0</v>
      </c>
      <c r="J72" s="222"/>
      <c r="M72" s="219">
        <f t="shared" si="12"/>
        <v>45200</v>
      </c>
      <c r="N72" s="223"/>
      <c r="O72" s="223"/>
      <c r="P72" s="223"/>
      <c r="Q72" s="223"/>
      <c r="R72" s="223"/>
      <c r="S72" s="223"/>
      <c r="T72" s="223"/>
      <c r="U72" s="223"/>
      <c r="V72" s="223"/>
      <c r="W72" s="223"/>
      <c r="X72" s="223"/>
      <c r="Y72" s="223"/>
      <c r="Z72" s="223"/>
      <c r="AA72" s="223"/>
      <c r="AB72" s="223"/>
      <c r="AC72" s="195">
        <f t="shared" si="18"/>
        <v>0</v>
      </c>
      <c r="AD72" s="224"/>
    </row>
    <row r="73" spans="2:30" outlineLevel="1">
      <c r="B73" s="218"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P2</v>
      </c>
      <c r="C73" s="218">
        <f>IF(C72&gt;0,C72+1,IF(DATE(YEAR('Basisdaten zum Projekt'!$C$5),MONTH('Basisdaten zum Projekt'!$C$5),1)=D73,1,0))</f>
        <v>20</v>
      </c>
      <c r="D73" s="219">
        <f t="shared" si="19"/>
        <v>45231</v>
      </c>
      <c r="E73" s="220"/>
      <c r="F73" s="168">
        <f t="shared" si="16"/>
        <v>0</v>
      </c>
      <c r="G73" s="221"/>
      <c r="H73" s="220"/>
      <c r="I73" s="168">
        <f t="shared" si="17"/>
        <v>0</v>
      </c>
      <c r="J73" s="222"/>
      <c r="M73" s="219">
        <f t="shared" si="12"/>
        <v>45231</v>
      </c>
      <c r="N73" s="223"/>
      <c r="O73" s="223"/>
      <c r="P73" s="223"/>
      <c r="Q73" s="223"/>
      <c r="R73" s="223"/>
      <c r="S73" s="223"/>
      <c r="T73" s="223"/>
      <c r="U73" s="223"/>
      <c r="V73" s="223"/>
      <c r="W73" s="223"/>
      <c r="X73" s="223"/>
      <c r="Y73" s="223"/>
      <c r="Z73" s="223"/>
      <c r="AA73" s="223"/>
      <c r="AB73" s="223"/>
      <c r="AC73" s="195">
        <f t="shared" si="18"/>
        <v>0</v>
      </c>
      <c r="AD73" s="224"/>
    </row>
    <row r="74" spans="2:30" outlineLevel="1">
      <c r="B74" s="218"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P2</v>
      </c>
      <c r="C74" s="218">
        <f>IF(C73&gt;0,C73+1,IF(DATE(YEAR('Basisdaten zum Projekt'!$C$5),MONTH('Basisdaten zum Projekt'!$C$5),1)=D74,1,0))</f>
        <v>21</v>
      </c>
      <c r="D74" s="219">
        <f t="shared" si="19"/>
        <v>45261</v>
      </c>
      <c r="E74" s="220"/>
      <c r="F74" s="168">
        <f t="shared" si="16"/>
        <v>0</v>
      </c>
      <c r="G74" s="221"/>
      <c r="H74" s="220"/>
      <c r="I74" s="168">
        <f t="shared" si="17"/>
        <v>0</v>
      </c>
      <c r="J74" s="222"/>
      <c r="M74" s="219">
        <f t="shared" si="12"/>
        <v>45261</v>
      </c>
      <c r="N74" s="223"/>
      <c r="O74" s="223"/>
      <c r="P74" s="223"/>
      <c r="Q74" s="223"/>
      <c r="R74" s="223"/>
      <c r="S74" s="223"/>
      <c r="T74" s="223"/>
      <c r="U74" s="223"/>
      <c r="V74" s="223"/>
      <c r="W74" s="223"/>
      <c r="X74" s="223"/>
      <c r="Y74" s="223"/>
      <c r="Z74" s="223"/>
      <c r="AA74" s="223"/>
      <c r="AB74" s="223"/>
      <c r="AC74" s="195">
        <f t="shared" si="18"/>
        <v>0</v>
      </c>
      <c r="AD74" s="224"/>
    </row>
    <row r="75" spans="2:30">
      <c r="B75" s="228"/>
      <c r="C75" s="229"/>
      <c r="D75" s="230">
        <f>D74</f>
        <v>45261</v>
      </c>
      <c r="E75" s="231"/>
      <c r="F75" s="232">
        <f>SUM(F63:F74)</f>
        <v>53.75</v>
      </c>
      <c r="G75" s="233">
        <f>SUM(G63:G74)</f>
        <v>21140.1</v>
      </c>
      <c r="H75" s="248"/>
      <c r="I75" s="232">
        <f>SUM(I63:I74)</f>
        <v>26.875</v>
      </c>
      <c r="J75" s="233">
        <f>SUM(J63:J74)</f>
        <v>10570.05</v>
      </c>
      <c r="M75" s="230">
        <f t="shared" si="12"/>
        <v>45261</v>
      </c>
      <c r="N75" s="236">
        <f>SUM(N63:N74)</f>
        <v>0</v>
      </c>
      <c r="O75" s="236">
        <f>SUM(O63:O74)</f>
        <v>96.199999999999989</v>
      </c>
      <c r="P75" s="236">
        <f>SUM(P63:P74)</f>
        <v>0</v>
      </c>
      <c r="Q75" s="236">
        <f>SUM(Q63:Q74)</f>
        <v>43.15</v>
      </c>
      <c r="R75" s="236">
        <f>SUM(R63:R74)</f>
        <v>0</v>
      </c>
      <c r="S75" s="236">
        <f t="shared" ref="S75:AB75" si="20">SUM(S63:S74)</f>
        <v>0</v>
      </c>
      <c r="T75" s="236">
        <f t="shared" si="20"/>
        <v>0</v>
      </c>
      <c r="U75" s="236">
        <f t="shared" si="20"/>
        <v>0</v>
      </c>
      <c r="V75" s="236">
        <f t="shared" si="20"/>
        <v>0</v>
      </c>
      <c r="W75" s="236">
        <f t="shared" si="20"/>
        <v>0</v>
      </c>
      <c r="X75" s="236">
        <f t="shared" si="20"/>
        <v>0</v>
      </c>
      <c r="Y75" s="236">
        <f t="shared" si="20"/>
        <v>0</v>
      </c>
      <c r="Z75" s="236">
        <f t="shared" si="20"/>
        <v>0</v>
      </c>
      <c r="AA75" s="236">
        <f t="shared" si="20"/>
        <v>0</v>
      </c>
      <c r="AB75" s="236">
        <f t="shared" si="20"/>
        <v>0</v>
      </c>
      <c r="AC75" s="236">
        <f>SUM(AC63:AC74)</f>
        <v>139.35</v>
      </c>
      <c r="AD75" s="224"/>
    </row>
    <row r="76" spans="2:30" ht="28.5" customHeight="1">
      <c r="B76" s="158"/>
      <c r="C76" s="158"/>
      <c r="N76" s="235">
        <f>IFERROR(N75/$H$6,0)</f>
        <v>0</v>
      </c>
      <c r="O76" s="235">
        <f>IFERROR(O75/$H$6,0)</f>
        <v>12.428940568475451</v>
      </c>
      <c r="P76" s="235">
        <f>IFERROR(P75/$H$6,0)</f>
        <v>0</v>
      </c>
      <c r="Q76" s="235">
        <f>IFERROR(Q75/$H$6,0)</f>
        <v>5.5749354005167957</v>
      </c>
      <c r="R76" s="235">
        <f>IFERROR(R75/$H$6,0)</f>
        <v>0</v>
      </c>
      <c r="S76" s="235">
        <f t="shared" ref="S76:AB76" si="21">IFERROR(S75/$H$6,0)</f>
        <v>0</v>
      </c>
      <c r="T76" s="235">
        <f t="shared" si="21"/>
        <v>0</v>
      </c>
      <c r="U76" s="235">
        <f t="shared" si="21"/>
        <v>0</v>
      </c>
      <c r="V76" s="235">
        <f t="shared" si="21"/>
        <v>0</v>
      </c>
      <c r="W76" s="235">
        <f t="shared" si="21"/>
        <v>0</v>
      </c>
      <c r="X76" s="235">
        <f t="shared" si="21"/>
        <v>0</v>
      </c>
      <c r="Y76" s="235">
        <f t="shared" si="21"/>
        <v>0</v>
      </c>
      <c r="Z76" s="235">
        <f t="shared" si="21"/>
        <v>0</v>
      </c>
      <c r="AA76" s="235">
        <f t="shared" si="21"/>
        <v>0</v>
      </c>
      <c r="AB76" s="235">
        <f t="shared" si="21"/>
        <v>0</v>
      </c>
      <c r="AC76" s="235">
        <f>IFERROR(AC75/$H$6,0)</f>
        <v>18.003875968992247</v>
      </c>
      <c r="AD76" s="237" t="s">
        <v>394</v>
      </c>
    </row>
    <row r="77" spans="2:30">
      <c r="B77" s="158"/>
      <c r="C77" s="158"/>
      <c r="N77" s="238"/>
      <c r="O77" s="238"/>
      <c r="P77" s="238"/>
      <c r="Q77" s="238"/>
      <c r="R77" s="238"/>
      <c r="S77" s="239"/>
      <c r="T77" s="240"/>
      <c r="U77" s="241"/>
      <c r="V77" s="241"/>
      <c r="W77" s="241"/>
      <c r="X77" s="241"/>
      <c r="Y77" s="241"/>
      <c r="Z77" s="241"/>
      <c r="AA77" s="241"/>
      <c r="AB77" s="242"/>
      <c r="AC77" s="238"/>
      <c r="AD77" s="243"/>
    </row>
    <row r="78" spans="2:30" outlineLevel="1">
      <c r="B78" s="218"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P2</v>
      </c>
      <c r="C78" s="218">
        <f>IF(C74&gt;0,C74+1,IF(DATE(YEAR('Basisdaten zum Projekt'!$C$5),MONTH('Basisdaten zum Projekt'!$C$5),1)=D78,1,0))</f>
        <v>22</v>
      </c>
      <c r="D78" s="219">
        <f>DATE(YEAR(D74),MONTH(D74)+1,DAY(D74))</f>
        <v>45292</v>
      </c>
      <c r="E78" s="244"/>
      <c r="F78" s="245">
        <f t="shared" ref="F78:F89" si="22">215/12*E78</f>
        <v>0</v>
      </c>
      <c r="G78" s="246"/>
      <c r="H78" s="244"/>
      <c r="I78" s="245">
        <f t="shared" ref="I78:I89" si="23">215/12*H78</f>
        <v>0</v>
      </c>
      <c r="J78" s="247"/>
      <c r="M78" s="219">
        <f t="shared" si="12"/>
        <v>45292</v>
      </c>
      <c r="N78" s="223"/>
      <c r="O78" s="223"/>
      <c r="P78" s="223"/>
      <c r="Q78" s="223"/>
      <c r="R78" s="223"/>
      <c r="S78" s="223"/>
      <c r="T78" s="223"/>
      <c r="U78" s="223"/>
      <c r="V78" s="223"/>
      <c r="W78" s="223"/>
      <c r="X78" s="223"/>
      <c r="Y78" s="223"/>
      <c r="Z78" s="223"/>
      <c r="AA78" s="223"/>
      <c r="AB78" s="223"/>
      <c r="AC78" s="195">
        <f t="shared" ref="AC78:AC89" si="24">SUM(N78:AB78)</f>
        <v>0</v>
      </c>
      <c r="AD78" s="224"/>
    </row>
    <row r="79" spans="2:30" outlineLevel="1">
      <c r="B79" s="218"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P2</v>
      </c>
      <c r="C79" s="218">
        <f>IF(C78&gt;0,C78+1,IF(DATE(YEAR('Basisdaten zum Projekt'!$C$5),MONTH('Basisdaten zum Projekt'!$C$5),1)=D79,1,0))</f>
        <v>23</v>
      </c>
      <c r="D79" s="219">
        <f t="shared" ref="D79:D89" si="25">DATE(YEAR(D78),MONTH(D78)+1,DAY(D78))</f>
        <v>45323</v>
      </c>
      <c r="E79" s="220"/>
      <c r="F79" s="168">
        <f t="shared" si="22"/>
        <v>0</v>
      </c>
      <c r="G79" s="221"/>
      <c r="H79" s="220"/>
      <c r="I79" s="168">
        <f t="shared" si="23"/>
        <v>0</v>
      </c>
      <c r="J79" s="222"/>
      <c r="M79" s="219">
        <f t="shared" si="12"/>
        <v>45323</v>
      </c>
      <c r="N79" s="223"/>
      <c r="O79" s="223"/>
      <c r="P79" s="223"/>
      <c r="Q79" s="223"/>
      <c r="R79" s="223"/>
      <c r="S79" s="223"/>
      <c r="T79" s="223"/>
      <c r="U79" s="223"/>
      <c r="V79" s="223"/>
      <c r="W79" s="223"/>
      <c r="X79" s="223"/>
      <c r="Y79" s="223"/>
      <c r="Z79" s="223"/>
      <c r="AA79" s="223"/>
      <c r="AB79" s="223"/>
      <c r="AC79" s="195">
        <f t="shared" si="24"/>
        <v>0</v>
      </c>
      <c r="AD79" s="224"/>
    </row>
    <row r="80" spans="2:30" outlineLevel="1">
      <c r="B80" s="218"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P2</v>
      </c>
      <c r="C80" s="218">
        <f>IF(C79&gt;0,C79+1,IF(DATE(YEAR('Basisdaten zum Projekt'!$C$5),MONTH('Basisdaten zum Projekt'!$C$5),1)=D80,1,0))</f>
        <v>24</v>
      </c>
      <c r="D80" s="219">
        <f t="shared" si="25"/>
        <v>45352</v>
      </c>
      <c r="E80" s="220"/>
      <c r="F80" s="168">
        <f t="shared" si="22"/>
        <v>0</v>
      </c>
      <c r="G80" s="221"/>
      <c r="H80" s="220"/>
      <c r="I80" s="168">
        <f t="shared" si="23"/>
        <v>0</v>
      </c>
      <c r="J80" s="222"/>
      <c r="M80" s="219">
        <f t="shared" si="12"/>
        <v>45352</v>
      </c>
      <c r="N80" s="223"/>
      <c r="O80" s="223"/>
      <c r="P80" s="223"/>
      <c r="Q80" s="223"/>
      <c r="R80" s="223"/>
      <c r="S80" s="223"/>
      <c r="T80" s="223"/>
      <c r="U80" s="223"/>
      <c r="V80" s="223"/>
      <c r="W80" s="223"/>
      <c r="X80" s="223"/>
      <c r="Y80" s="223"/>
      <c r="Z80" s="223"/>
      <c r="AA80" s="223"/>
      <c r="AB80" s="223"/>
      <c r="AC80" s="195">
        <f t="shared" si="24"/>
        <v>0</v>
      </c>
      <c r="AD80" s="224"/>
    </row>
    <row r="81" spans="2:30" outlineLevel="1">
      <c r="B81" s="218"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P2</v>
      </c>
      <c r="C81" s="218">
        <f>IF(C80&gt;0,C80+1,IF(DATE(YEAR('Basisdaten zum Projekt'!$C$5),MONTH('Basisdaten zum Projekt'!$C$5),1)=D81,1,0))</f>
        <v>25</v>
      </c>
      <c r="D81" s="219">
        <f t="shared" si="25"/>
        <v>45383</v>
      </c>
      <c r="E81" s="220"/>
      <c r="F81" s="168">
        <f t="shared" si="22"/>
        <v>0</v>
      </c>
      <c r="G81" s="221"/>
      <c r="H81" s="220"/>
      <c r="I81" s="168">
        <f t="shared" si="23"/>
        <v>0</v>
      </c>
      <c r="J81" s="222"/>
      <c r="M81" s="219">
        <f t="shared" si="12"/>
        <v>45383</v>
      </c>
      <c r="N81" s="223"/>
      <c r="O81" s="223"/>
      <c r="P81" s="223"/>
      <c r="Q81" s="223"/>
      <c r="R81" s="223"/>
      <c r="S81" s="223"/>
      <c r="T81" s="223"/>
      <c r="U81" s="223"/>
      <c r="V81" s="223"/>
      <c r="W81" s="223"/>
      <c r="X81" s="223"/>
      <c r="Y81" s="223"/>
      <c r="Z81" s="223"/>
      <c r="AA81" s="223"/>
      <c r="AB81" s="223"/>
      <c r="AC81" s="195">
        <f t="shared" si="24"/>
        <v>0</v>
      </c>
      <c r="AD81" s="224"/>
    </row>
    <row r="82" spans="2:30" outlineLevel="1">
      <c r="B82" s="218"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P2</v>
      </c>
      <c r="C82" s="218">
        <f>IF(C81&gt;0,C81+1,IF(DATE(YEAR('Basisdaten zum Projekt'!$C$5),MONTH('Basisdaten zum Projekt'!$C$5),1)=D82,1,0))</f>
        <v>26</v>
      </c>
      <c r="D82" s="219">
        <f t="shared" si="25"/>
        <v>45413</v>
      </c>
      <c r="E82" s="220"/>
      <c r="F82" s="168">
        <f t="shared" si="22"/>
        <v>0</v>
      </c>
      <c r="G82" s="221"/>
      <c r="H82" s="220"/>
      <c r="I82" s="168">
        <f t="shared" si="23"/>
        <v>0</v>
      </c>
      <c r="J82" s="222"/>
      <c r="M82" s="219">
        <f t="shared" si="12"/>
        <v>45413</v>
      </c>
      <c r="N82" s="223"/>
      <c r="O82" s="223"/>
      <c r="P82" s="223"/>
      <c r="Q82" s="223"/>
      <c r="R82" s="223"/>
      <c r="S82" s="223"/>
      <c r="T82" s="223"/>
      <c r="U82" s="223"/>
      <c r="V82" s="223"/>
      <c r="W82" s="223"/>
      <c r="X82" s="223"/>
      <c r="Y82" s="223"/>
      <c r="Z82" s="223"/>
      <c r="AA82" s="223"/>
      <c r="AB82" s="223"/>
      <c r="AC82" s="195">
        <f t="shared" si="24"/>
        <v>0</v>
      </c>
      <c r="AD82" s="224"/>
    </row>
    <row r="83" spans="2:30" outlineLevel="1">
      <c r="B83" s="218"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P2</v>
      </c>
      <c r="C83" s="218">
        <f>IF(C82&gt;0,C82+1,IF(DATE(YEAR('Basisdaten zum Projekt'!$C$5),MONTH('Basisdaten zum Projekt'!$C$5),1)=D83,1,0))</f>
        <v>27</v>
      </c>
      <c r="D83" s="219">
        <f t="shared" si="25"/>
        <v>45444</v>
      </c>
      <c r="E83" s="220"/>
      <c r="F83" s="168">
        <f t="shared" si="22"/>
        <v>0</v>
      </c>
      <c r="G83" s="221"/>
      <c r="H83" s="220"/>
      <c r="I83" s="168">
        <f t="shared" si="23"/>
        <v>0</v>
      </c>
      <c r="J83" s="222"/>
      <c r="M83" s="219">
        <f t="shared" si="12"/>
        <v>45444</v>
      </c>
      <c r="N83" s="223"/>
      <c r="O83" s="223"/>
      <c r="P83" s="223"/>
      <c r="Q83" s="223"/>
      <c r="R83" s="223"/>
      <c r="S83" s="223"/>
      <c r="T83" s="223"/>
      <c r="U83" s="223"/>
      <c r="V83" s="223"/>
      <c r="W83" s="223"/>
      <c r="X83" s="223"/>
      <c r="Y83" s="223"/>
      <c r="Z83" s="223"/>
      <c r="AA83" s="223"/>
      <c r="AB83" s="223"/>
      <c r="AC83" s="195">
        <f t="shared" si="24"/>
        <v>0</v>
      </c>
      <c r="AD83" s="224"/>
    </row>
    <row r="84" spans="2:30" outlineLevel="1">
      <c r="B84" s="218"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P2</v>
      </c>
      <c r="C84" s="218">
        <f>IF(C83&gt;0,C83+1,IF(DATE(YEAR('Basisdaten zum Projekt'!$C$5),MONTH('Basisdaten zum Projekt'!$C$5),1)=D84,1,0))</f>
        <v>28</v>
      </c>
      <c r="D84" s="219">
        <f t="shared" si="25"/>
        <v>45474</v>
      </c>
      <c r="E84" s="220"/>
      <c r="F84" s="168">
        <f t="shared" si="22"/>
        <v>0</v>
      </c>
      <c r="G84" s="221"/>
      <c r="H84" s="220"/>
      <c r="I84" s="168">
        <f t="shared" si="23"/>
        <v>0</v>
      </c>
      <c r="J84" s="222"/>
      <c r="M84" s="219">
        <f t="shared" si="12"/>
        <v>45474</v>
      </c>
      <c r="N84" s="223"/>
      <c r="O84" s="223"/>
      <c r="P84" s="223"/>
      <c r="Q84" s="223"/>
      <c r="R84" s="223"/>
      <c r="S84" s="223"/>
      <c r="T84" s="223"/>
      <c r="U84" s="223"/>
      <c r="V84" s="223"/>
      <c r="W84" s="223"/>
      <c r="X84" s="223"/>
      <c r="Y84" s="223"/>
      <c r="Z84" s="223"/>
      <c r="AA84" s="223"/>
      <c r="AB84" s="223"/>
      <c r="AC84" s="195">
        <f t="shared" si="24"/>
        <v>0</v>
      </c>
      <c r="AD84" s="224"/>
    </row>
    <row r="85" spans="2:30" outlineLevel="1">
      <c r="B85" s="218"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P2</v>
      </c>
      <c r="C85" s="218">
        <f>IF(C84&gt;0,C84+1,IF(DATE(YEAR('Basisdaten zum Projekt'!$C$5),MONTH('Basisdaten zum Projekt'!$C$5),1)=D85,1,0))</f>
        <v>29</v>
      </c>
      <c r="D85" s="219">
        <f t="shared" si="25"/>
        <v>45505</v>
      </c>
      <c r="E85" s="220"/>
      <c r="F85" s="168">
        <f t="shared" si="22"/>
        <v>0</v>
      </c>
      <c r="G85" s="221"/>
      <c r="H85" s="220"/>
      <c r="I85" s="168">
        <f t="shared" si="23"/>
        <v>0</v>
      </c>
      <c r="J85" s="222"/>
      <c r="M85" s="219">
        <f t="shared" si="12"/>
        <v>45505</v>
      </c>
      <c r="N85" s="223"/>
      <c r="O85" s="223"/>
      <c r="P85" s="223"/>
      <c r="Q85" s="223"/>
      <c r="R85" s="223"/>
      <c r="S85" s="223"/>
      <c r="T85" s="223"/>
      <c r="U85" s="223"/>
      <c r="V85" s="223"/>
      <c r="W85" s="223"/>
      <c r="X85" s="223"/>
      <c r="Y85" s="223"/>
      <c r="Z85" s="223"/>
      <c r="AA85" s="223"/>
      <c r="AB85" s="223"/>
      <c r="AC85" s="195">
        <f t="shared" si="24"/>
        <v>0</v>
      </c>
      <c r="AD85" s="224"/>
    </row>
    <row r="86" spans="2:30" outlineLevel="1">
      <c r="B86" s="218"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P2</v>
      </c>
      <c r="C86" s="218">
        <f>IF(C85&gt;0,C85+1,IF(DATE(YEAR('Basisdaten zum Projekt'!$C$5),MONTH('Basisdaten zum Projekt'!$C$5),1)=D86,1,0))</f>
        <v>30</v>
      </c>
      <c r="D86" s="219">
        <f t="shared" si="25"/>
        <v>45536</v>
      </c>
      <c r="E86" s="220"/>
      <c r="F86" s="168">
        <f t="shared" si="22"/>
        <v>0</v>
      </c>
      <c r="G86" s="221"/>
      <c r="H86" s="220"/>
      <c r="I86" s="168">
        <f t="shared" si="23"/>
        <v>0</v>
      </c>
      <c r="J86" s="222"/>
      <c r="M86" s="219">
        <f t="shared" si="12"/>
        <v>45536</v>
      </c>
      <c r="N86" s="223"/>
      <c r="O86" s="223"/>
      <c r="P86" s="223"/>
      <c r="Q86" s="223"/>
      <c r="R86" s="223"/>
      <c r="S86" s="223"/>
      <c r="T86" s="223"/>
      <c r="U86" s="223"/>
      <c r="V86" s="223"/>
      <c r="W86" s="223"/>
      <c r="X86" s="223"/>
      <c r="Y86" s="223"/>
      <c r="Z86" s="223"/>
      <c r="AA86" s="223"/>
      <c r="AB86" s="223"/>
      <c r="AC86" s="195">
        <f t="shared" si="24"/>
        <v>0</v>
      </c>
      <c r="AD86" s="224"/>
    </row>
    <row r="87" spans="2:30" outlineLevel="1">
      <c r="B87" s="218"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P2</v>
      </c>
      <c r="C87" s="218">
        <f>IF(C86&gt;0,C86+1,IF(DATE(YEAR('Basisdaten zum Projekt'!$C$5),MONTH('Basisdaten zum Projekt'!$C$5),1)=D87,1,0))</f>
        <v>31</v>
      </c>
      <c r="D87" s="219">
        <f t="shared" si="25"/>
        <v>45566</v>
      </c>
      <c r="E87" s="220"/>
      <c r="F87" s="168">
        <f t="shared" si="22"/>
        <v>0</v>
      </c>
      <c r="G87" s="221"/>
      <c r="H87" s="220"/>
      <c r="I87" s="168">
        <f t="shared" si="23"/>
        <v>0</v>
      </c>
      <c r="J87" s="222"/>
      <c r="M87" s="219">
        <f t="shared" si="12"/>
        <v>45566</v>
      </c>
      <c r="N87" s="223"/>
      <c r="O87" s="223"/>
      <c r="P87" s="223"/>
      <c r="Q87" s="223"/>
      <c r="R87" s="223"/>
      <c r="S87" s="223"/>
      <c r="T87" s="223"/>
      <c r="U87" s="223"/>
      <c r="V87" s="223"/>
      <c r="W87" s="223"/>
      <c r="X87" s="223"/>
      <c r="Y87" s="223"/>
      <c r="Z87" s="223"/>
      <c r="AA87" s="223"/>
      <c r="AB87" s="223"/>
      <c r="AC87" s="195">
        <f t="shared" si="24"/>
        <v>0</v>
      </c>
      <c r="AD87" s="224"/>
    </row>
    <row r="88" spans="2:30" outlineLevel="1">
      <c r="B88" s="218"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P2</v>
      </c>
      <c r="C88" s="218">
        <f>IF(C87&gt;0,C87+1,IF(DATE(YEAR('Basisdaten zum Projekt'!$C$5),MONTH('Basisdaten zum Projekt'!$C$5),1)=D88,1,0))</f>
        <v>32</v>
      </c>
      <c r="D88" s="219">
        <f t="shared" si="25"/>
        <v>45597</v>
      </c>
      <c r="E88" s="220"/>
      <c r="F88" s="168">
        <f t="shared" si="22"/>
        <v>0</v>
      </c>
      <c r="G88" s="221"/>
      <c r="H88" s="220"/>
      <c r="I88" s="168">
        <f t="shared" si="23"/>
        <v>0</v>
      </c>
      <c r="J88" s="222"/>
      <c r="M88" s="219">
        <f t="shared" si="12"/>
        <v>45597</v>
      </c>
      <c r="N88" s="223"/>
      <c r="O88" s="223"/>
      <c r="P88" s="223"/>
      <c r="Q88" s="223"/>
      <c r="R88" s="223"/>
      <c r="S88" s="223"/>
      <c r="T88" s="223"/>
      <c r="U88" s="223"/>
      <c r="V88" s="223"/>
      <c r="W88" s="223"/>
      <c r="X88" s="223"/>
      <c r="Y88" s="223"/>
      <c r="Z88" s="223"/>
      <c r="AA88" s="223"/>
      <c r="AB88" s="223"/>
      <c r="AC88" s="195">
        <f t="shared" si="24"/>
        <v>0</v>
      </c>
      <c r="AD88" s="224"/>
    </row>
    <row r="89" spans="2:30" outlineLevel="1">
      <c r="B89" s="218"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P2</v>
      </c>
      <c r="C89" s="218">
        <f>IF(C88&gt;0,C88+1,IF(DATE(YEAR('Basisdaten zum Projekt'!$C$5),MONTH('Basisdaten zum Projekt'!$C$5),1)=D89,1,0))</f>
        <v>33</v>
      </c>
      <c r="D89" s="219">
        <f t="shared" si="25"/>
        <v>45627</v>
      </c>
      <c r="E89" s="220"/>
      <c r="F89" s="168">
        <f t="shared" si="22"/>
        <v>0</v>
      </c>
      <c r="G89" s="221"/>
      <c r="H89" s="220"/>
      <c r="I89" s="168">
        <f t="shared" si="23"/>
        <v>0</v>
      </c>
      <c r="J89" s="222"/>
      <c r="M89" s="219">
        <f t="shared" si="12"/>
        <v>45627</v>
      </c>
      <c r="N89" s="223"/>
      <c r="O89" s="223"/>
      <c r="P89" s="223"/>
      <c r="Q89" s="223"/>
      <c r="R89" s="223"/>
      <c r="S89" s="223"/>
      <c r="T89" s="223"/>
      <c r="U89" s="223"/>
      <c r="V89" s="223"/>
      <c r="W89" s="223"/>
      <c r="X89" s="223"/>
      <c r="Y89" s="223"/>
      <c r="Z89" s="223"/>
      <c r="AA89" s="223"/>
      <c r="AB89" s="223"/>
      <c r="AC89" s="195">
        <f t="shared" si="24"/>
        <v>0</v>
      </c>
      <c r="AD89" s="224"/>
    </row>
    <row r="90" spans="2:30">
      <c r="B90" s="228"/>
      <c r="C90" s="229"/>
      <c r="D90" s="230">
        <f>D89</f>
        <v>45627</v>
      </c>
      <c r="E90" s="231"/>
      <c r="F90" s="232">
        <f>SUM(F78:F89)</f>
        <v>0</v>
      </c>
      <c r="G90" s="233">
        <f>SUM(G78:G89)</f>
        <v>0</v>
      </c>
      <c r="H90" s="248"/>
      <c r="I90" s="232">
        <f>SUM(I78:I89)</f>
        <v>0</v>
      </c>
      <c r="J90" s="233">
        <f>SUM(J78:J89)</f>
        <v>0</v>
      </c>
      <c r="M90" s="230">
        <f t="shared" si="12"/>
        <v>45627</v>
      </c>
      <c r="N90" s="236">
        <f>SUM(N78:N89)</f>
        <v>0</v>
      </c>
      <c r="O90" s="236">
        <f>SUM(O78:O89)</f>
        <v>0</v>
      </c>
      <c r="P90" s="236">
        <f>SUM(P78:P89)</f>
        <v>0</v>
      </c>
      <c r="Q90" s="236">
        <f>SUM(Q78:Q89)</f>
        <v>0</v>
      </c>
      <c r="R90" s="236">
        <f>SUM(R78:R89)</f>
        <v>0</v>
      </c>
      <c r="S90" s="236">
        <f t="shared" ref="S90:AB90" si="26">SUM(S78:S89)</f>
        <v>0</v>
      </c>
      <c r="T90" s="236">
        <f t="shared" si="26"/>
        <v>0</v>
      </c>
      <c r="U90" s="236">
        <f t="shared" si="26"/>
        <v>0</v>
      </c>
      <c r="V90" s="236">
        <f t="shared" si="26"/>
        <v>0</v>
      </c>
      <c r="W90" s="236">
        <f t="shared" si="26"/>
        <v>0</v>
      </c>
      <c r="X90" s="236">
        <f t="shared" si="26"/>
        <v>0</v>
      </c>
      <c r="Y90" s="236">
        <f t="shared" si="26"/>
        <v>0</v>
      </c>
      <c r="Z90" s="236">
        <f t="shared" si="26"/>
        <v>0</v>
      </c>
      <c r="AA90" s="236">
        <f t="shared" si="26"/>
        <v>0</v>
      </c>
      <c r="AB90" s="236">
        <f t="shared" si="26"/>
        <v>0</v>
      </c>
      <c r="AC90" s="236">
        <f>SUM(AC78:AC89)</f>
        <v>0</v>
      </c>
      <c r="AD90" s="224"/>
    </row>
    <row r="91" spans="2:30" ht="28.5" customHeight="1">
      <c r="B91" s="158"/>
      <c r="C91" s="158"/>
      <c r="N91" s="235">
        <f>IFERROR(N90/$H$6,0)</f>
        <v>0</v>
      </c>
      <c r="O91" s="235">
        <f>IFERROR(O90/$H$6,0)</f>
        <v>0</v>
      </c>
      <c r="P91" s="235">
        <f>IFERROR(P90/$H$6,0)</f>
        <v>0</v>
      </c>
      <c r="Q91" s="235">
        <f>IFERROR(Q90/$H$6,0)</f>
        <v>0</v>
      </c>
      <c r="R91" s="235">
        <f>IFERROR(R90/$H$6,0)</f>
        <v>0</v>
      </c>
      <c r="S91" s="235">
        <f t="shared" ref="S91:AB91" si="27">IFERROR(S90/$H$6,0)</f>
        <v>0</v>
      </c>
      <c r="T91" s="235">
        <f t="shared" si="27"/>
        <v>0</v>
      </c>
      <c r="U91" s="235">
        <f t="shared" si="27"/>
        <v>0</v>
      </c>
      <c r="V91" s="235">
        <f t="shared" si="27"/>
        <v>0</v>
      </c>
      <c r="W91" s="235">
        <f t="shared" si="27"/>
        <v>0</v>
      </c>
      <c r="X91" s="235">
        <f t="shared" si="27"/>
        <v>0</v>
      </c>
      <c r="Y91" s="235">
        <f t="shared" si="27"/>
        <v>0</v>
      </c>
      <c r="Z91" s="235">
        <f t="shared" si="27"/>
        <v>0</v>
      </c>
      <c r="AA91" s="235">
        <f t="shared" si="27"/>
        <v>0</v>
      </c>
      <c r="AB91" s="235">
        <f t="shared" si="27"/>
        <v>0</v>
      </c>
      <c r="AC91" s="235">
        <f>IFERROR(AC90/$H$6,0)</f>
        <v>0</v>
      </c>
      <c r="AD91" s="237" t="s">
        <v>394</v>
      </c>
    </row>
    <row r="92" spans="2:30">
      <c r="B92" s="158"/>
      <c r="C92" s="158"/>
      <c r="N92" s="238"/>
      <c r="O92" s="238"/>
      <c r="P92" s="238"/>
      <c r="Q92" s="238"/>
      <c r="R92" s="238"/>
      <c r="S92" s="239"/>
      <c r="T92" s="240"/>
      <c r="U92" s="241"/>
      <c r="V92" s="241"/>
      <c r="W92" s="241"/>
      <c r="X92" s="241"/>
      <c r="Y92" s="241"/>
      <c r="Z92" s="241"/>
      <c r="AA92" s="241"/>
      <c r="AB92" s="242"/>
      <c r="AC92" s="238"/>
      <c r="AD92" s="243"/>
    </row>
    <row r="93" spans="2:30" outlineLevel="1">
      <c r="B93" s="218"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P2</v>
      </c>
      <c r="C93" s="218">
        <f>IF(C89&gt;0,C89+1,IF(DATE(YEAR('Basisdaten zum Projekt'!$C$5),MONTH('Basisdaten zum Projekt'!$C$5),1)=D93,1,0))</f>
        <v>34</v>
      </c>
      <c r="D93" s="219">
        <f>DATE(YEAR(D89),MONTH(D89)+1,DAY(D89))</f>
        <v>45658</v>
      </c>
      <c r="E93" s="244"/>
      <c r="F93" s="245">
        <f t="shared" ref="F93:F104" si="28">215/12*E93</f>
        <v>0</v>
      </c>
      <c r="G93" s="246"/>
      <c r="H93" s="244"/>
      <c r="I93" s="245">
        <f t="shared" ref="I93:I104" si="29">215/12*H93</f>
        <v>0</v>
      </c>
      <c r="J93" s="247"/>
      <c r="M93" s="219">
        <f t="shared" si="12"/>
        <v>45658</v>
      </c>
      <c r="N93" s="223"/>
      <c r="O93" s="223"/>
      <c r="P93" s="223"/>
      <c r="Q93" s="223"/>
      <c r="R93" s="223"/>
      <c r="S93" s="223"/>
      <c r="T93" s="223"/>
      <c r="U93" s="223"/>
      <c r="V93" s="223"/>
      <c r="W93" s="223"/>
      <c r="X93" s="223"/>
      <c r="Y93" s="223"/>
      <c r="Z93" s="223"/>
      <c r="AA93" s="223"/>
      <c r="AB93" s="223"/>
      <c r="AC93" s="195">
        <f t="shared" ref="AC93:AC104" si="30">SUM(N93:AB93)</f>
        <v>0</v>
      </c>
      <c r="AD93" s="224"/>
    </row>
    <row r="94" spans="2:30" outlineLevel="1">
      <c r="B94" s="218"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P2</v>
      </c>
      <c r="C94" s="218">
        <f>IF(C93&gt;0,C93+1,IF(DATE(YEAR('Basisdaten zum Projekt'!$C$5),MONTH('Basisdaten zum Projekt'!$C$5),1)=D94,1,0))</f>
        <v>35</v>
      </c>
      <c r="D94" s="219">
        <f t="shared" ref="D94:D104" si="31">DATE(YEAR(D93),MONTH(D93)+1,DAY(D93))</f>
        <v>45689</v>
      </c>
      <c r="E94" s="220"/>
      <c r="F94" s="168">
        <f t="shared" si="28"/>
        <v>0</v>
      </c>
      <c r="G94" s="221"/>
      <c r="H94" s="220"/>
      <c r="I94" s="168">
        <f t="shared" si="29"/>
        <v>0</v>
      </c>
      <c r="J94" s="222"/>
      <c r="M94" s="219">
        <f t="shared" si="12"/>
        <v>45689</v>
      </c>
      <c r="N94" s="223"/>
      <c r="O94" s="223"/>
      <c r="P94" s="223"/>
      <c r="Q94" s="223"/>
      <c r="R94" s="223"/>
      <c r="S94" s="223"/>
      <c r="T94" s="223"/>
      <c r="U94" s="223"/>
      <c r="V94" s="223"/>
      <c r="W94" s="223"/>
      <c r="X94" s="223"/>
      <c r="Y94" s="223"/>
      <c r="Z94" s="223"/>
      <c r="AA94" s="223"/>
      <c r="AB94" s="223"/>
      <c r="AC94" s="195">
        <f t="shared" si="30"/>
        <v>0</v>
      </c>
      <c r="AD94" s="224"/>
    </row>
    <row r="95" spans="2:30" outlineLevel="1">
      <c r="B95" s="218"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P2</v>
      </c>
      <c r="C95" s="218">
        <f>IF(C94&gt;0,C94+1,IF(DATE(YEAR('Basisdaten zum Projekt'!$C$5),MONTH('Basisdaten zum Projekt'!$C$5),1)=D95,1,0))</f>
        <v>36</v>
      </c>
      <c r="D95" s="219">
        <f t="shared" si="31"/>
        <v>45717</v>
      </c>
      <c r="E95" s="220"/>
      <c r="F95" s="168">
        <f t="shared" si="28"/>
        <v>0</v>
      </c>
      <c r="G95" s="221"/>
      <c r="H95" s="220"/>
      <c r="I95" s="168">
        <f t="shared" si="29"/>
        <v>0</v>
      </c>
      <c r="J95" s="222"/>
      <c r="M95" s="219">
        <f t="shared" si="12"/>
        <v>45717</v>
      </c>
      <c r="N95" s="223"/>
      <c r="O95" s="223"/>
      <c r="P95" s="223"/>
      <c r="Q95" s="223"/>
      <c r="R95" s="223"/>
      <c r="S95" s="223"/>
      <c r="T95" s="223"/>
      <c r="U95" s="223"/>
      <c r="V95" s="223"/>
      <c r="W95" s="223"/>
      <c r="X95" s="223"/>
      <c r="Y95" s="223"/>
      <c r="Z95" s="223"/>
      <c r="AA95" s="223"/>
      <c r="AB95" s="223"/>
      <c r="AC95" s="195">
        <f t="shared" si="30"/>
        <v>0</v>
      </c>
      <c r="AD95" s="224"/>
    </row>
    <row r="96" spans="2:30" outlineLevel="1">
      <c r="B96" s="218"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8">
        <f>IF(C95&gt;0,C95+1,IF(DATE(YEAR('Basisdaten zum Projekt'!$C$5),MONTH('Basisdaten zum Projekt'!$C$5),1)=D96,1,0))</f>
        <v>37</v>
      </c>
      <c r="D96" s="219">
        <f t="shared" si="31"/>
        <v>45748</v>
      </c>
      <c r="E96" s="220"/>
      <c r="F96" s="168">
        <f t="shared" si="28"/>
        <v>0</v>
      </c>
      <c r="G96" s="221"/>
      <c r="H96" s="220"/>
      <c r="I96" s="168">
        <f t="shared" si="29"/>
        <v>0</v>
      </c>
      <c r="J96" s="222"/>
      <c r="M96" s="219">
        <f t="shared" si="12"/>
        <v>45748</v>
      </c>
      <c r="N96" s="223"/>
      <c r="O96" s="223"/>
      <c r="P96" s="223"/>
      <c r="Q96" s="223"/>
      <c r="R96" s="223"/>
      <c r="S96" s="223"/>
      <c r="T96" s="223"/>
      <c r="U96" s="223"/>
      <c r="V96" s="223"/>
      <c r="W96" s="223"/>
      <c r="X96" s="223"/>
      <c r="Y96" s="223"/>
      <c r="Z96" s="223"/>
      <c r="AA96" s="223"/>
      <c r="AB96" s="223"/>
      <c r="AC96" s="195">
        <f t="shared" si="30"/>
        <v>0</v>
      </c>
      <c r="AD96" s="224"/>
    </row>
    <row r="97" spans="2:30" outlineLevel="1">
      <c r="B97" s="218"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8">
        <f>IF(C96&gt;0,C96+1,IF(DATE(YEAR('Basisdaten zum Projekt'!$C$5),MONTH('Basisdaten zum Projekt'!$C$5),1)=D97,1,0))</f>
        <v>38</v>
      </c>
      <c r="D97" s="219">
        <f t="shared" si="31"/>
        <v>45778</v>
      </c>
      <c r="E97" s="220"/>
      <c r="F97" s="168">
        <f t="shared" si="28"/>
        <v>0</v>
      </c>
      <c r="G97" s="221"/>
      <c r="H97" s="220"/>
      <c r="I97" s="168">
        <f t="shared" si="29"/>
        <v>0</v>
      </c>
      <c r="J97" s="222"/>
      <c r="M97" s="219">
        <f t="shared" si="12"/>
        <v>45778</v>
      </c>
      <c r="N97" s="223"/>
      <c r="O97" s="223"/>
      <c r="P97" s="223"/>
      <c r="Q97" s="223"/>
      <c r="R97" s="223"/>
      <c r="S97" s="223"/>
      <c r="T97" s="223"/>
      <c r="U97" s="223"/>
      <c r="V97" s="223"/>
      <c r="W97" s="223"/>
      <c r="X97" s="223"/>
      <c r="Y97" s="223"/>
      <c r="Z97" s="223"/>
      <c r="AA97" s="223"/>
      <c r="AB97" s="223"/>
      <c r="AC97" s="195">
        <f t="shared" si="30"/>
        <v>0</v>
      </c>
      <c r="AD97" s="224"/>
    </row>
    <row r="98" spans="2:30" outlineLevel="1">
      <c r="B98" s="218"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8">
        <f>IF(C97&gt;0,C97+1,IF(DATE(YEAR('Basisdaten zum Projekt'!$C$5),MONTH('Basisdaten zum Projekt'!$C$5),1)=D98,1,0))</f>
        <v>39</v>
      </c>
      <c r="D98" s="219">
        <f t="shared" si="31"/>
        <v>45809</v>
      </c>
      <c r="E98" s="220"/>
      <c r="F98" s="168">
        <f t="shared" si="28"/>
        <v>0</v>
      </c>
      <c r="G98" s="221"/>
      <c r="H98" s="220"/>
      <c r="I98" s="168">
        <f t="shared" si="29"/>
        <v>0</v>
      </c>
      <c r="J98" s="222"/>
      <c r="M98" s="219">
        <f t="shared" si="12"/>
        <v>45809</v>
      </c>
      <c r="N98" s="223"/>
      <c r="O98" s="223"/>
      <c r="P98" s="223"/>
      <c r="Q98" s="223"/>
      <c r="R98" s="223"/>
      <c r="S98" s="223"/>
      <c r="T98" s="223"/>
      <c r="U98" s="223"/>
      <c r="V98" s="223"/>
      <c r="W98" s="223"/>
      <c r="X98" s="223"/>
      <c r="Y98" s="223"/>
      <c r="Z98" s="223"/>
      <c r="AA98" s="223"/>
      <c r="AB98" s="223"/>
      <c r="AC98" s="195">
        <f t="shared" si="30"/>
        <v>0</v>
      </c>
      <c r="AD98" s="224"/>
    </row>
    <row r="99" spans="2:30" outlineLevel="1">
      <c r="B99" s="218"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8">
        <f>IF(C98&gt;0,C98+1,IF(DATE(YEAR('Basisdaten zum Projekt'!$C$5),MONTH('Basisdaten zum Projekt'!$C$5),1)=D99,1,0))</f>
        <v>40</v>
      </c>
      <c r="D99" s="219">
        <f t="shared" si="31"/>
        <v>45839</v>
      </c>
      <c r="E99" s="220"/>
      <c r="F99" s="168">
        <f t="shared" si="28"/>
        <v>0</v>
      </c>
      <c r="G99" s="221"/>
      <c r="H99" s="220"/>
      <c r="I99" s="168">
        <f t="shared" si="29"/>
        <v>0</v>
      </c>
      <c r="J99" s="222"/>
      <c r="M99" s="219">
        <f t="shared" si="12"/>
        <v>45839</v>
      </c>
      <c r="N99" s="223"/>
      <c r="O99" s="223"/>
      <c r="P99" s="223"/>
      <c r="Q99" s="223"/>
      <c r="R99" s="223"/>
      <c r="S99" s="223"/>
      <c r="T99" s="223"/>
      <c r="U99" s="223"/>
      <c r="V99" s="223"/>
      <c r="W99" s="223"/>
      <c r="X99" s="223"/>
      <c r="Y99" s="223"/>
      <c r="Z99" s="223"/>
      <c r="AA99" s="223"/>
      <c r="AB99" s="223"/>
      <c r="AC99" s="195">
        <f t="shared" si="30"/>
        <v>0</v>
      </c>
      <c r="AD99" s="224"/>
    </row>
    <row r="100" spans="2:30" outlineLevel="1">
      <c r="B100" s="218"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8">
        <f>IF(C99&gt;0,C99+1,IF(DATE(YEAR('Basisdaten zum Projekt'!$C$5),MONTH('Basisdaten zum Projekt'!$C$5),1)=D100,1,0))</f>
        <v>41</v>
      </c>
      <c r="D100" s="219">
        <f t="shared" si="31"/>
        <v>45870</v>
      </c>
      <c r="E100" s="220"/>
      <c r="F100" s="168">
        <f t="shared" si="28"/>
        <v>0</v>
      </c>
      <c r="G100" s="221"/>
      <c r="H100" s="220"/>
      <c r="I100" s="168">
        <f t="shared" si="29"/>
        <v>0</v>
      </c>
      <c r="J100" s="222"/>
      <c r="M100" s="219">
        <f t="shared" si="12"/>
        <v>45870</v>
      </c>
      <c r="N100" s="223"/>
      <c r="O100" s="223"/>
      <c r="P100" s="223"/>
      <c r="Q100" s="223"/>
      <c r="R100" s="223"/>
      <c r="S100" s="223"/>
      <c r="T100" s="223"/>
      <c r="U100" s="223"/>
      <c r="V100" s="223"/>
      <c r="W100" s="223"/>
      <c r="X100" s="223"/>
      <c r="Y100" s="223"/>
      <c r="Z100" s="223"/>
      <c r="AA100" s="223"/>
      <c r="AB100" s="223"/>
      <c r="AC100" s="195">
        <f t="shared" si="30"/>
        <v>0</v>
      </c>
      <c r="AD100" s="224"/>
    </row>
    <row r="101" spans="2:30" outlineLevel="1">
      <c r="B101" s="218"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8">
        <f>IF(C100&gt;0,C100+1,IF(DATE(YEAR('Basisdaten zum Projekt'!$C$5),MONTH('Basisdaten zum Projekt'!$C$5),1)=D101,1,0))</f>
        <v>42</v>
      </c>
      <c r="D101" s="219">
        <f t="shared" si="31"/>
        <v>45901</v>
      </c>
      <c r="E101" s="220"/>
      <c r="F101" s="168">
        <f t="shared" si="28"/>
        <v>0</v>
      </c>
      <c r="G101" s="221"/>
      <c r="H101" s="220"/>
      <c r="I101" s="168">
        <f t="shared" si="29"/>
        <v>0</v>
      </c>
      <c r="J101" s="222"/>
      <c r="M101" s="219">
        <f t="shared" si="12"/>
        <v>45901</v>
      </c>
      <c r="N101" s="223"/>
      <c r="O101" s="223"/>
      <c r="P101" s="223"/>
      <c r="Q101" s="223"/>
      <c r="R101" s="223"/>
      <c r="S101" s="223"/>
      <c r="T101" s="223"/>
      <c r="U101" s="223"/>
      <c r="V101" s="223"/>
      <c r="W101" s="223"/>
      <c r="X101" s="223"/>
      <c r="Y101" s="223"/>
      <c r="Z101" s="223"/>
      <c r="AA101" s="223"/>
      <c r="AB101" s="223"/>
      <c r="AC101" s="195">
        <f t="shared" si="30"/>
        <v>0</v>
      </c>
      <c r="AD101" s="224"/>
    </row>
    <row r="102" spans="2:30" outlineLevel="1">
      <c r="B102" s="218"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8">
        <f>IF(C101&gt;0,C101+1,IF(DATE(YEAR('Basisdaten zum Projekt'!$C$5),MONTH('Basisdaten zum Projekt'!$C$5),1)=D102,1,0))</f>
        <v>43</v>
      </c>
      <c r="D102" s="219">
        <f t="shared" si="31"/>
        <v>45931</v>
      </c>
      <c r="E102" s="220"/>
      <c r="F102" s="168">
        <f t="shared" si="28"/>
        <v>0</v>
      </c>
      <c r="G102" s="221"/>
      <c r="H102" s="220"/>
      <c r="I102" s="168">
        <f t="shared" si="29"/>
        <v>0</v>
      </c>
      <c r="J102" s="222"/>
      <c r="M102" s="219">
        <f t="shared" si="12"/>
        <v>45931</v>
      </c>
      <c r="N102" s="223"/>
      <c r="O102" s="223"/>
      <c r="P102" s="223"/>
      <c r="Q102" s="223"/>
      <c r="R102" s="223"/>
      <c r="S102" s="223"/>
      <c r="T102" s="223"/>
      <c r="U102" s="223"/>
      <c r="V102" s="223"/>
      <c r="W102" s="223"/>
      <c r="X102" s="223"/>
      <c r="Y102" s="223"/>
      <c r="Z102" s="223"/>
      <c r="AA102" s="223"/>
      <c r="AB102" s="223"/>
      <c r="AC102" s="195">
        <f t="shared" si="30"/>
        <v>0</v>
      </c>
      <c r="AD102" s="224"/>
    </row>
    <row r="103" spans="2:30" outlineLevel="1">
      <c r="B103" s="218"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8">
        <f>IF(C102&gt;0,C102+1,IF(DATE(YEAR('Basisdaten zum Projekt'!$C$5),MONTH('Basisdaten zum Projekt'!$C$5),1)=D103,1,0))</f>
        <v>44</v>
      </c>
      <c r="D103" s="219">
        <f t="shared" si="31"/>
        <v>45962</v>
      </c>
      <c r="E103" s="220"/>
      <c r="F103" s="168">
        <f t="shared" si="28"/>
        <v>0</v>
      </c>
      <c r="G103" s="221"/>
      <c r="H103" s="220"/>
      <c r="I103" s="168">
        <f t="shared" si="29"/>
        <v>0</v>
      </c>
      <c r="J103" s="222"/>
      <c r="M103" s="219">
        <f t="shared" si="12"/>
        <v>45962</v>
      </c>
      <c r="N103" s="223"/>
      <c r="O103" s="223"/>
      <c r="P103" s="223"/>
      <c r="Q103" s="223"/>
      <c r="R103" s="223"/>
      <c r="S103" s="223"/>
      <c r="T103" s="223"/>
      <c r="U103" s="223"/>
      <c r="V103" s="223"/>
      <c r="W103" s="223"/>
      <c r="X103" s="223"/>
      <c r="Y103" s="223"/>
      <c r="Z103" s="223"/>
      <c r="AA103" s="223"/>
      <c r="AB103" s="223"/>
      <c r="AC103" s="195">
        <f t="shared" si="30"/>
        <v>0</v>
      </c>
      <c r="AD103" s="224"/>
    </row>
    <row r="104" spans="2:30" outlineLevel="1">
      <c r="B104" s="218"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8">
        <f>IF(C103&gt;0,C103+1,IF(DATE(YEAR('Basisdaten zum Projekt'!$C$5),MONTH('Basisdaten zum Projekt'!$C$5),1)=D104,1,0))</f>
        <v>45</v>
      </c>
      <c r="D104" s="219">
        <f t="shared" si="31"/>
        <v>45992</v>
      </c>
      <c r="E104" s="220"/>
      <c r="F104" s="168">
        <f t="shared" si="28"/>
        <v>0</v>
      </c>
      <c r="G104" s="221"/>
      <c r="H104" s="220"/>
      <c r="I104" s="168">
        <f t="shared" si="29"/>
        <v>0</v>
      </c>
      <c r="J104" s="222"/>
      <c r="M104" s="219">
        <f t="shared" si="12"/>
        <v>45992</v>
      </c>
      <c r="N104" s="223"/>
      <c r="O104" s="223"/>
      <c r="P104" s="223"/>
      <c r="Q104" s="223"/>
      <c r="R104" s="223"/>
      <c r="S104" s="223"/>
      <c r="T104" s="223"/>
      <c r="U104" s="223"/>
      <c r="V104" s="223"/>
      <c r="W104" s="223"/>
      <c r="X104" s="223"/>
      <c r="Y104" s="223"/>
      <c r="Z104" s="223"/>
      <c r="AA104" s="223"/>
      <c r="AB104" s="223"/>
      <c r="AC104" s="195">
        <f t="shared" si="30"/>
        <v>0</v>
      </c>
      <c r="AD104" s="224"/>
    </row>
    <row r="105" spans="2:30">
      <c r="B105" s="228"/>
      <c r="C105" s="229"/>
      <c r="D105" s="230">
        <f>D104</f>
        <v>45992</v>
      </c>
      <c r="E105" s="231"/>
      <c r="F105" s="232">
        <f>SUM(F93:F104)</f>
        <v>0</v>
      </c>
      <c r="G105" s="233">
        <f>SUM(G93:G104)</f>
        <v>0</v>
      </c>
      <c r="H105" s="234"/>
      <c r="I105" s="232">
        <f>SUM(I93:I104)</f>
        <v>0</v>
      </c>
      <c r="J105" s="233">
        <f>SUM(J93:J104)</f>
        <v>0</v>
      </c>
      <c r="M105" s="230">
        <f t="shared" si="12"/>
        <v>45992</v>
      </c>
      <c r="N105" s="236">
        <f>SUM(N93:N104)</f>
        <v>0</v>
      </c>
      <c r="O105" s="236">
        <f>SUM(O93:O104)</f>
        <v>0</v>
      </c>
      <c r="P105" s="236">
        <f>SUM(P93:P104)</f>
        <v>0</v>
      </c>
      <c r="Q105" s="236">
        <f>SUM(Q93:Q104)</f>
        <v>0</v>
      </c>
      <c r="R105" s="236">
        <f>SUM(R93:R104)</f>
        <v>0</v>
      </c>
      <c r="S105" s="236">
        <f t="shared" ref="S105:AB105" si="32">SUM(S93:S104)</f>
        <v>0</v>
      </c>
      <c r="T105" s="236">
        <f t="shared" si="32"/>
        <v>0</v>
      </c>
      <c r="U105" s="236">
        <f t="shared" si="32"/>
        <v>0</v>
      </c>
      <c r="V105" s="236">
        <f t="shared" si="32"/>
        <v>0</v>
      </c>
      <c r="W105" s="236">
        <f t="shared" si="32"/>
        <v>0</v>
      </c>
      <c r="X105" s="236">
        <f t="shared" si="32"/>
        <v>0</v>
      </c>
      <c r="Y105" s="236">
        <f t="shared" si="32"/>
        <v>0</v>
      </c>
      <c r="Z105" s="236">
        <f t="shared" si="32"/>
        <v>0</v>
      </c>
      <c r="AA105" s="236">
        <f t="shared" si="32"/>
        <v>0</v>
      </c>
      <c r="AB105" s="236">
        <f t="shared" si="32"/>
        <v>0</v>
      </c>
      <c r="AC105" s="236">
        <f>SUM(AC93:AC104)</f>
        <v>0</v>
      </c>
      <c r="AD105" s="224"/>
    </row>
    <row r="106" spans="2:30" ht="28.5" customHeight="1">
      <c r="B106" s="158"/>
      <c r="C106" s="158"/>
      <c r="N106" s="235">
        <f>IFERROR(N105/$H$6,0)</f>
        <v>0</v>
      </c>
      <c r="O106" s="235">
        <f>IFERROR(O105/$H$6,0)</f>
        <v>0</v>
      </c>
      <c r="P106" s="235">
        <f>IFERROR(P105/$H$6,0)</f>
        <v>0</v>
      </c>
      <c r="Q106" s="235">
        <f>IFERROR(Q105/$H$6,0)</f>
        <v>0</v>
      </c>
      <c r="R106" s="235">
        <f>IFERROR(R105/$H$6,0)</f>
        <v>0</v>
      </c>
      <c r="S106" s="235">
        <f t="shared" ref="S106:AB106" si="33">IFERROR(S105/$H$6,0)</f>
        <v>0</v>
      </c>
      <c r="T106" s="235">
        <f t="shared" si="33"/>
        <v>0</v>
      </c>
      <c r="U106" s="235">
        <f t="shared" si="33"/>
        <v>0</v>
      </c>
      <c r="V106" s="235">
        <f t="shared" si="33"/>
        <v>0</v>
      </c>
      <c r="W106" s="235">
        <f t="shared" si="33"/>
        <v>0</v>
      </c>
      <c r="X106" s="235">
        <f t="shared" si="33"/>
        <v>0</v>
      </c>
      <c r="Y106" s="235">
        <f t="shared" si="33"/>
        <v>0</v>
      </c>
      <c r="Z106" s="235">
        <f t="shared" si="33"/>
        <v>0</v>
      </c>
      <c r="AA106" s="235">
        <f t="shared" si="33"/>
        <v>0</v>
      </c>
      <c r="AB106" s="235">
        <f t="shared" si="33"/>
        <v>0</v>
      </c>
      <c r="AC106" s="235">
        <f>IFERROR(AC105/$H$6,0)</f>
        <v>0</v>
      </c>
      <c r="AD106" s="237" t="s">
        <v>394</v>
      </c>
    </row>
    <row r="107" spans="2:30">
      <c r="B107" s="158"/>
      <c r="C107" s="158"/>
      <c r="N107" s="238"/>
      <c r="O107" s="238"/>
      <c r="P107" s="238"/>
      <c r="Q107" s="238"/>
      <c r="R107" s="238"/>
      <c r="S107" s="239"/>
      <c r="T107" s="240"/>
      <c r="U107" s="241"/>
      <c r="V107" s="241"/>
      <c r="W107" s="241"/>
      <c r="X107" s="241"/>
      <c r="Y107" s="241"/>
      <c r="Z107" s="241"/>
      <c r="AA107" s="241"/>
      <c r="AB107" s="242"/>
      <c r="AC107" s="238"/>
      <c r="AD107" s="243"/>
    </row>
    <row r="108" spans="2:30" outlineLevel="1">
      <c r="B108" s="218"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8">
        <f>IF(C104&gt;0,C104+1,IF(DATE(YEAR('Basisdaten zum Projekt'!$C$5),MONTH('Basisdaten zum Projekt'!$C$5),1)=D108,1,0))</f>
        <v>46</v>
      </c>
      <c r="D108" s="219">
        <f>DATE(YEAR(D104),MONTH(D104)+1,DAY(D104))</f>
        <v>46023</v>
      </c>
      <c r="E108" s="220"/>
      <c r="F108" s="168">
        <f t="shared" ref="F108:F119" si="34">215/12*E108</f>
        <v>0</v>
      </c>
      <c r="G108" s="221"/>
      <c r="H108" s="220"/>
      <c r="I108" s="168">
        <f t="shared" ref="I108:I119" si="35">215/12*H108</f>
        <v>0</v>
      </c>
      <c r="J108" s="222"/>
      <c r="M108" s="219">
        <f t="shared" ref="M108:M150" si="36">D108</f>
        <v>46023</v>
      </c>
      <c r="N108" s="223"/>
      <c r="O108" s="223"/>
      <c r="P108" s="223"/>
      <c r="Q108" s="223"/>
      <c r="R108" s="223"/>
      <c r="S108" s="223"/>
      <c r="T108" s="223"/>
      <c r="U108" s="223"/>
      <c r="V108" s="223"/>
      <c r="W108" s="223"/>
      <c r="X108" s="223"/>
      <c r="Y108" s="223"/>
      <c r="Z108" s="223"/>
      <c r="AA108" s="223"/>
      <c r="AB108" s="223"/>
      <c r="AC108" s="195">
        <f t="shared" ref="AC108:AC119" si="37">SUM(N108:AB108)</f>
        <v>0</v>
      </c>
      <c r="AD108" s="224"/>
    </row>
    <row r="109" spans="2:30" outlineLevel="1">
      <c r="B109" s="218"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8">
        <f>IF(C108&gt;0,C108+1,IF(DATE(YEAR('Basisdaten zum Projekt'!$C$5),MONTH('Basisdaten zum Projekt'!$C$5),1)=D109,1,0))</f>
        <v>47</v>
      </c>
      <c r="D109" s="219">
        <f t="shared" ref="D109:D119" si="38">DATE(YEAR(D108),MONTH(D108)+1,DAY(D108))</f>
        <v>46054</v>
      </c>
      <c r="E109" s="220"/>
      <c r="F109" s="168">
        <f t="shared" si="34"/>
        <v>0</v>
      </c>
      <c r="G109" s="221"/>
      <c r="H109" s="220"/>
      <c r="I109" s="168">
        <f t="shared" si="35"/>
        <v>0</v>
      </c>
      <c r="J109" s="222"/>
      <c r="M109" s="219">
        <f t="shared" si="36"/>
        <v>46054</v>
      </c>
      <c r="N109" s="223"/>
      <c r="O109" s="223"/>
      <c r="P109" s="223"/>
      <c r="Q109" s="223"/>
      <c r="R109" s="223"/>
      <c r="S109" s="223"/>
      <c r="T109" s="223"/>
      <c r="U109" s="223"/>
      <c r="V109" s="223"/>
      <c r="W109" s="223"/>
      <c r="X109" s="223"/>
      <c r="Y109" s="223"/>
      <c r="Z109" s="223"/>
      <c r="AA109" s="223"/>
      <c r="AB109" s="223"/>
      <c r="AC109" s="195">
        <f t="shared" si="37"/>
        <v>0</v>
      </c>
      <c r="AD109" s="224"/>
    </row>
    <row r="110" spans="2:30" outlineLevel="1">
      <c r="B110" s="218"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8">
        <f>IF(C109&gt;0,C109+1,IF(DATE(YEAR('Basisdaten zum Projekt'!$C$5),MONTH('Basisdaten zum Projekt'!$C$5),1)=D110,1,0))</f>
        <v>48</v>
      </c>
      <c r="D110" s="219">
        <f t="shared" si="38"/>
        <v>46082</v>
      </c>
      <c r="E110" s="220"/>
      <c r="F110" s="168">
        <f t="shared" si="34"/>
        <v>0</v>
      </c>
      <c r="G110" s="221"/>
      <c r="H110" s="220"/>
      <c r="I110" s="168">
        <f t="shared" si="35"/>
        <v>0</v>
      </c>
      <c r="J110" s="222"/>
      <c r="M110" s="219">
        <f t="shared" si="36"/>
        <v>46082</v>
      </c>
      <c r="N110" s="223"/>
      <c r="O110" s="223"/>
      <c r="P110" s="223"/>
      <c r="Q110" s="223"/>
      <c r="R110" s="223"/>
      <c r="S110" s="223"/>
      <c r="T110" s="223"/>
      <c r="U110" s="223"/>
      <c r="V110" s="223"/>
      <c r="W110" s="223"/>
      <c r="X110" s="223"/>
      <c r="Y110" s="223"/>
      <c r="Z110" s="223"/>
      <c r="AA110" s="223"/>
      <c r="AB110" s="223"/>
      <c r="AC110" s="195">
        <f t="shared" si="37"/>
        <v>0</v>
      </c>
      <c r="AD110" s="224"/>
    </row>
    <row r="111" spans="2:30" outlineLevel="1">
      <c r="B111" s="218"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8">
        <f>IF(C110&gt;0,C110+1,IF(DATE(YEAR('Basisdaten zum Projekt'!$C$5),MONTH('Basisdaten zum Projekt'!$C$5),1)=D111,1,0))</f>
        <v>49</v>
      </c>
      <c r="D111" s="219">
        <f t="shared" si="38"/>
        <v>46113</v>
      </c>
      <c r="E111" s="220"/>
      <c r="F111" s="168">
        <f t="shared" si="34"/>
        <v>0</v>
      </c>
      <c r="G111" s="221"/>
      <c r="H111" s="220"/>
      <c r="I111" s="168">
        <f t="shared" si="35"/>
        <v>0</v>
      </c>
      <c r="J111" s="222"/>
      <c r="M111" s="219">
        <f t="shared" si="36"/>
        <v>46113</v>
      </c>
      <c r="N111" s="223"/>
      <c r="O111" s="223"/>
      <c r="P111" s="223"/>
      <c r="Q111" s="223"/>
      <c r="R111" s="223"/>
      <c r="S111" s="223"/>
      <c r="T111" s="223"/>
      <c r="U111" s="223"/>
      <c r="V111" s="223"/>
      <c r="W111" s="223"/>
      <c r="X111" s="223"/>
      <c r="Y111" s="223"/>
      <c r="Z111" s="223"/>
      <c r="AA111" s="223"/>
      <c r="AB111" s="223"/>
      <c r="AC111" s="195">
        <f t="shared" si="37"/>
        <v>0</v>
      </c>
      <c r="AD111" s="224"/>
    </row>
    <row r="112" spans="2:30" outlineLevel="1">
      <c r="B112" s="218"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8">
        <f>IF(C111&gt;0,C111+1,IF(DATE(YEAR('Basisdaten zum Projekt'!$C$5),MONTH('Basisdaten zum Projekt'!$C$5),1)=D112,1,0))</f>
        <v>50</v>
      </c>
      <c r="D112" s="219">
        <f t="shared" si="38"/>
        <v>46143</v>
      </c>
      <c r="E112" s="220"/>
      <c r="F112" s="168">
        <f t="shared" si="34"/>
        <v>0</v>
      </c>
      <c r="G112" s="221"/>
      <c r="H112" s="220"/>
      <c r="I112" s="168">
        <f t="shared" si="35"/>
        <v>0</v>
      </c>
      <c r="J112" s="222"/>
      <c r="M112" s="219">
        <f t="shared" si="36"/>
        <v>46143</v>
      </c>
      <c r="N112" s="223"/>
      <c r="O112" s="223"/>
      <c r="P112" s="223"/>
      <c r="Q112" s="223"/>
      <c r="R112" s="223"/>
      <c r="S112" s="223"/>
      <c r="T112" s="223"/>
      <c r="U112" s="223"/>
      <c r="V112" s="223"/>
      <c r="W112" s="223"/>
      <c r="X112" s="223"/>
      <c r="Y112" s="223"/>
      <c r="Z112" s="223"/>
      <c r="AA112" s="223"/>
      <c r="AB112" s="223"/>
      <c r="AC112" s="195">
        <f t="shared" si="37"/>
        <v>0</v>
      </c>
      <c r="AD112" s="224"/>
    </row>
    <row r="113" spans="2:30" outlineLevel="1">
      <c r="B113" s="218"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8">
        <f>IF(C112&gt;0,C112+1,IF(DATE(YEAR('Basisdaten zum Projekt'!$C$5),MONTH('Basisdaten zum Projekt'!$C$5),1)=D113,1,0))</f>
        <v>51</v>
      </c>
      <c r="D113" s="219">
        <f t="shared" si="38"/>
        <v>46174</v>
      </c>
      <c r="E113" s="220"/>
      <c r="F113" s="168">
        <f t="shared" si="34"/>
        <v>0</v>
      </c>
      <c r="G113" s="221"/>
      <c r="H113" s="220"/>
      <c r="I113" s="168">
        <f t="shared" si="35"/>
        <v>0</v>
      </c>
      <c r="J113" s="222"/>
      <c r="M113" s="219">
        <f t="shared" si="36"/>
        <v>46174</v>
      </c>
      <c r="N113" s="223"/>
      <c r="O113" s="223"/>
      <c r="P113" s="223"/>
      <c r="Q113" s="223"/>
      <c r="R113" s="223"/>
      <c r="S113" s="223"/>
      <c r="T113" s="223"/>
      <c r="U113" s="223"/>
      <c r="V113" s="223"/>
      <c r="W113" s="223"/>
      <c r="X113" s="223"/>
      <c r="Y113" s="223"/>
      <c r="Z113" s="223"/>
      <c r="AA113" s="223"/>
      <c r="AB113" s="223"/>
      <c r="AC113" s="195">
        <f t="shared" si="37"/>
        <v>0</v>
      </c>
      <c r="AD113" s="224"/>
    </row>
    <row r="114" spans="2:30" outlineLevel="1">
      <c r="B114" s="218"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8">
        <f>IF(C113&gt;0,C113+1,IF(DATE(YEAR('Basisdaten zum Projekt'!$C$5),MONTH('Basisdaten zum Projekt'!$C$5),1)=D114,1,0))</f>
        <v>52</v>
      </c>
      <c r="D114" s="219">
        <f t="shared" si="38"/>
        <v>46204</v>
      </c>
      <c r="E114" s="220"/>
      <c r="F114" s="168">
        <f t="shared" si="34"/>
        <v>0</v>
      </c>
      <c r="G114" s="221"/>
      <c r="H114" s="220"/>
      <c r="I114" s="168">
        <f t="shared" si="35"/>
        <v>0</v>
      </c>
      <c r="J114" s="222"/>
      <c r="M114" s="219">
        <f t="shared" si="36"/>
        <v>46204</v>
      </c>
      <c r="N114" s="223"/>
      <c r="O114" s="223"/>
      <c r="P114" s="223"/>
      <c r="Q114" s="223"/>
      <c r="R114" s="223"/>
      <c r="S114" s="223"/>
      <c r="T114" s="223"/>
      <c r="U114" s="223"/>
      <c r="V114" s="223"/>
      <c r="W114" s="223"/>
      <c r="X114" s="223"/>
      <c r="Y114" s="223"/>
      <c r="Z114" s="223"/>
      <c r="AA114" s="223"/>
      <c r="AB114" s="223"/>
      <c r="AC114" s="195">
        <f t="shared" si="37"/>
        <v>0</v>
      </c>
      <c r="AD114" s="224"/>
    </row>
    <row r="115" spans="2:30" outlineLevel="1">
      <c r="B115" s="218"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8">
        <f>IF(C114&gt;0,C114+1,IF(DATE(YEAR('Basisdaten zum Projekt'!$C$5),MONTH('Basisdaten zum Projekt'!$C$5),1)=D115,1,0))</f>
        <v>53</v>
      </c>
      <c r="D115" s="219">
        <f t="shared" si="38"/>
        <v>46235</v>
      </c>
      <c r="E115" s="220"/>
      <c r="F115" s="168">
        <f t="shared" si="34"/>
        <v>0</v>
      </c>
      <c r="G115" s="221"/>
      <c r="H115" s="220"/>
      <c r="I115" s="168">
        <f t="shared" si="35"/>
        <v>0</v>
      </c>
      <c r="J115" s="222"/>
      <c r="M115" s="219">
        <f t="shared" si="36"/>
        <v>46235</v>
      </c>
      <c r="N115" s="223"/>
      <c r="O115" s="223"/>
      <c r="P115" s="223"/>
      <c r="Q115" s="223"/>
      <c r="R115" s="223"/>
      <c r="S115" s="223"/>
      <c r="T115" s="223"/>
      <c r="U115" s="223"/>
      <c r="V115" s="223"/>
      <c r="W115" s="223"/>
      <c r="X115" s="223"/>
      <c r="Y115" s="223"/>
      <c r="Z115" s="223"/>
      <c r="AA115" s="223"/>
      <c r="AB115" s="223"/>
      <c r="AC115" s="195">
        <f t="shared" si="37"/>
        <v>0</v>
      </c>
      <c r="AD115" s="224"/>
    </row>
    <row r="116" spans="2:30" outlineLevel="1">
      <c r="B116" s="218"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8">
        <f>IF(C115&gt;0,C115+1,IF(DATE(YEAR('Basisdaten zum Projekt'!$C$5),MONTH('Basisdaten zum Projekt'!$C$5),1)=D116,1,0))</f>
        <v>54</v>
      </c>
      <c r="D116" s="219">
        <f t="shared" si="38"/>
        <v>46266</v>
      </c>
      <c r="E116" s="220"/>
      <c r="F116" s="168">
        <f t="shared" si="34"/>
        <v>0</v>
      </c>
      <c r="G116" s="221"/>
      <c r="H116" s="220"/>
      <c r="I116" s="168">
        <f t="shared" si="35"/>
        <v>0</v>
      </c>
      <c r="J116" s="222"/>
      <c r="M116" s="219">
        <f t="shared" si="36"/>
        <v>46266</v>
      </c>
      <c r="N116" s="223"/>
      <c r="O116" s="223"/>
      <c r="P116" s="223"/>
      <c r="Q116" s="223"/>
      <c r="R116" s="223"/>
      <c r="S116" s="223"/>
      <c r="T116" s="223"/>
      <c r="U116" s="223"/>
      <c r="V116" s="223"/>
      <c r="W116" s="223"/>
      <c r="X116" s="223"/>
      <c r="Y116" s="223"/>
      <c r="Z116" s="223"/>
      <c r="AA116" s="223"/>
      <c r="AB116" s="223"/>
      <c r="AC116" s="195">
        <f t="shared" si="37"/>
        <v>0</v>
      </c>
      <c r="AD116" s="224"/>
    </row>
    <row r="117" spans="2:30" outlineLevel="1">
      <c r="B117" s="218"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8">
        <f>IF(C116&gt;0,C116+1,IF(DATE(YEAR('Basisdaten zum Projekt'!$C$5),MONTH('Basisdaten zum Projekt'!$C$5),1)=D117,1,0))</f>
        <v>55</v>
      </c>
      <c r="D117" s="219">
        <f t="shared" si="38"/>
        <v>46296</v>
      </c>
      <c r="E117" s="220"/>
      <c r="F117" s="168">
        <f t="shared" si="34"/>
        <v>0</v>
      </c>
      <c r="G117" s="221"/>
      <c r="H117" s="220"/>
      <c r="I117" s="168">
        <f t="shared" si="35"/>
        <v>0</v>
      </c>
      <c r="J117" s="222"/>
      <c r="M117" s="219">
        <f t="shared" si="36"/>
        <v>46296</v>
      </c>
      <c r="N117" s="223"/>
      <c r="O117" s="223"/>
      <c r="P117" s="223"/>
      <c r="Q117" s="223"/>
      <c r="R117" s="223"/>
      <c r="S117" s="223"/>
      <c r="T117" s="223"/>
      <c r="U117" s="223"/>
      <c r="V117" s="223"/>
      <c r="W117" s="223"/>
      <c r="X117" s="223"/>
      <c r="Y117" s="223"/>
      <c r="Z117" s="223"/>
      <c r="AA117" s="223"/>
      <c r="AB117" s="223"/>
      <c r="AC117" s="195">
        <f t="shared" si="37"/>
        <v>0</v>
      </c>
      <c r="AD117" s="224"/>
    </row>
    <row r="118" spans="2:30" outlineLevel="1">
      <c r="B118" s="218"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8">
        <f>IF(C117&gt;0,C117+1,IF(DATE(YEAR('Basisdaten zum Projekt'!$C$5),MONTH('Basisdaten zum Projekt'!$C$5),1)=D118,1,0))</f>
        <v>56</v>
      </c>
      <c r="D118" s="219">
        <f t="shared" si="38"/>
        <v>46327</v>
      </c>
      <c r="E118" s="220"/>
      <c r="F118" s="168">
        <f t="shared" si="34"/>
        <v>0</v>
      </c>
      <c r="G118" s="221"/>
      <c r="H118" s="220"/>
      <c r="I118" s="168">
        <f t="shared" si="35"/>
        <v>0</v>
      </c>
      <c r="J118" s="222"/>
      <c r="M118" s="219">
        <f t="shared" si="36"/>
        <v>46327</v>
      </c>
      <c r="N118" s="223"/>
      <c r="O118" s="223"/>
      <c r="P118" s="223"/>
      <c r="Q118" s="223"/>
      <c r="R118" s="223"/>
      <c r="S118" s="223"/>
      <c r="T118" s="223"/>
      <c r="U118" s="223"/>
      <c r="V118" s="223"/>
      <c r="W118" s="223"/>
      <c r="X118" s="223"/>
      <c r="Y118" s="223"/>
      <c r="Z118" s="223"/>
      <c r="AA118" s="223"/>
      <c r="AB118" s="223"/>
      <c r="AC118" s="195">
        <f t="shared" si="37"/>
        <v>0</v>
      </c>
      <c r="AD118" s="224"/>
    </row>
    <row r="119" spans="2:30" outlineLevel="1">
      <c r="B119" s="218"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8">
        <f>IF(C118&gt;0,C118+1,IF(DATE(YEAR('Basisdaten zum Projekt'!$C$5),MONTH('Basisdaten zum Projekt'!$C$5),1)=D119,1,0))</f>
        <v>57</v>
      </c>
      <c r="D119" s="219">
        <f t="shared" si="38"/>
        <v>46357</v>
      </c>
      <c r="E119" s="220"/>
      <c r="F119" s="168">
        <f t="shared" si="34"/>
        <v>0</v>
      </c>
      <c r="G119" s="221"/>
      <c r="H119" s="220"/>
      <c r="I119" s="168">
        <f t="shared" si="35"/>
        <v>0</v>
      </c>
      <c r="J119" s="222"/>
      <c r="M119" s="219">
        <f t="shared" si="36"/>
        <v>46357</v>
      </c>
      <c r="N119" s="223"/>
      <c r="O119" s="223"/>
      <c r="P119" s="223"/>
      <c r="Q119" s="223"/>
      <c r="R119" s="223"/>
      <c r="S119" s="223"/>
      <c r="T119" s="223"/>
      <c r="U119" s="223"/>
      <c r="V119" s="223"/>
      <c r="W119" s="223"/>
      <c r="X119" s="223"/>
      <c r="Y119" s="223"/>
      <c r="Z119" s="223"/>
      <c r="AA119" s="223"/>
      <c r="AB119" s="223"/>
      <c r="AC119" s="195">
        <f t="shared" si="37"/>
        <v>0</v>
      </c>
      <c r="AD119" s="224"/>
    </row>
    <row r="120" spans="2:30">
      <c r="B120" s="228"/>
      <c r="C120" s="229"/>
      <c r="D120" s="230">
        <f>D119</f>
        <v>46357</v>
      </c>
      <c r="E120" s="231"/>
      <c r="F120" s="232">
        <f>SUM(F108:F119)</f>
        <v>0</v>
      </c>
      <c r="G120" s="233">
        <f>SUM(G108:G119)</f>
        <v>0</v>
      </c>
      <c r="H120" s="234"/>
      <c r="I120" s="232">
        <f>SUM(I108:I119)</f>
        <v>0</v>
      </c>
      <c r="J120" s="233">
        <f>SUM(J108:J119)</f>
        <v>0</v>
      </c>
      <c r="M120" s="230">
        <f t="shared" si="36"/>
        <v>46357</v>
      </c>
      <c r="N120" s="236">
        <f>SUM(N108:N119)</f>
        <v>0</v>
      </c>
      <c r="O120" s="236">
        <f>SUM(O108:O119)</f>
        <v>0</v>
      </c>
      <c r="P120" s="236">
        <f>SUM(P108:P119)</f>
        <v>0</v>
      </c>
      <c r="Q120" s="236">
        <f>SUM(Q108:Q119)</f>
        <v>0</v>
      </c>
      <c r="R120" s="236">
        <f>SUM(R108:R119)</f>
        <v>0</v>
      </c>
      <c r="S120" s="236">
        <f t="shared" ref="S120:AB120" si="39">SUM(S108:S119)</f>
        <v>0</v>
      </c>
      <c r="T120" s="236">
        <f t="shared" si="39"/>
        <v>0</v>
      </c>
      <c r="U120" s="236">
        <f t="shared" si="39"/>
        <v>0</v>
      </c>
      <c r="V120" s="236">
        <f t="shared" si="39"/>
        <v>0</v>
      </c>
      <c r="W120" s="236">
        <f t="shared" si="39"/>
        <v>0</v>
      </c>
      <c r="X120" s="236">
        <f t="shared" si="39"/>
        <v>0</v>
      </c>
      <c r="Y120" s="236">
        <f t="shared" si="39"/>
        <v>0</v>
      </c>
      <c r="Z120" s="236">
        <f t="shared" si="39"/>
        <v>0</v>
      </c>
      <c r="AA120" s="236">
        <f t="shared" si="39"/>
        <v>0</v>
      </c>
      <c r="AB120" s="236">
        <f t="shared" si="39"/>
        <v>0</v>
      </c>
      <c r="AC120" s="236">
        <f>SUM(AC108:AC119)</f>
        <v>0</v>
      </c>
      <c r="AD120" s="224"/>
    </row>
    <row r="121" spans="2:30" ht="28.5" customHeight="1">
      <c r="B121" s="158"/>
      <c r="C121" s="158"/>
      <c r="N121" s="235">
        <f>IFERROR(N120/$H$6,0)</f>
        <v>0</v>
      </c>
      <c r="O121" s="235">
        <f>IFERROR(O120/$H$6,0)</f>
        <v>0</v>
      </c>
      <c r="P121" s="235">
        <f>IFERROR(P120/$H$6,0)</f>
        <v>0</v>
      </c>
      <c r="Q121" s="235">
        <f>IFERROR(Q120/$H$6,0)</f>
        <v>0</v>
      </c>
      <c r="R121" s="235">
        <f>IFERROR(R120/$H$6,0)</f>
        <v>0</v>
      </c>
      <c r="S121" s="235">
        <f t="shared" ref="S121:AB121" si="40">IFERROR(S120/$H$6,0)</f>
        <v>0</v>
      </c>
      <c r="T121" s="235">
        <f t="shared" si="40"/>
        <v>0</v>
      </c>
      <c r="U121" s="235">
        <f t="shared" si="40"/>
        <v>0</v>
      </c>
      <c r="V121" s="235">
        <f t="shared" si="40"/>
        <v>0</v>
      </c>
      <c r="W121" s="235">
        <f t="shared" si="40"/>
        <v>0</v>
      </c>
      <c r="X121" s="235">
        <f t="shared" si="40"/>
        <v>0</v>
      </c>
      <c r="Y121" s="235">
        <f t="shared" si="40"/>
        <v>0</v>
      </c>
      <c r="Z121" s="235">
        <f t="shared" si="40"/>
        <v>0</v>
      </c>
      <c r="AA121" s="235">
        <f t="shared" si="40"/>
        <v>0</v>
      </c>
      <c r="AB121" s="235">
        <f t="shared" si="40"/>
        <v>0</v>
      </c>
      <c r="AC121" s="235">
        <f>IFERROR(AC120/$H$6,0)</f>
        <v>0</v>
      </c>
      <c r="AD121" s="237" t="s">
        <v>394</v>
      </c>
    </row>
    <row r="122" spans="2:30">
      <c r="B122" s="158"/>
      <c r="C122" s="158"/>
      <c r="N122" s="238"/>
      <c r="O122" s="238"/>
      <c r="P122" s="238"/>
      <c r="Q122" s="238"/>
      <c r="R122" s="238"/>
      <c r="S122" s="239"/>
      <c r="T122" s="240"/>
      <c r="U122" s="241"/>
      <c r="V122" s="241"/>
      <c r="W122" s="241"/>
      <c r="X122" s="241"/>
      <c r="Y122" s="241"/>
      <c r="Z122" s="241"/>
      <c r="AA122" s="241"/>
      <c r="AB122" s="242"/>
      <c r="AC122" s="238"/>
      <c r="AD122" s="249"/>
    </row>
    <row r="123" spans="2:30" outlineLevel="1">
      <c r="B123" s="218"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8">
        <f>IF(C119&gt;0,C119+1,IF(DATE(YEAR('Basisdaten zum Projekt'!$C$5),MONTH('Basisdaten zum Projekt'!$C$5),1)=D123,1,0))</f>
        <v>58</v>
      </c>
      <c r="D123" s="219">
        <f>DATE(YEAR(D119),MONTH(D119)+1,DAY(D119))</f>
        <v>46388</v>
      </c>
      <c r="E123" s="244"/>
      <c r="F123" s="245">
        <f t="shared" ref="F123:F134" si="41">215/12*E123</f>
        <v>0</v>
      </c>
      <c r="G123" s="246"/>
      <c r="H123" s="244"/>
      <c r="I123" s="245">
        <f t="shared" ref="I123:I134" si="42">215/12*H123</f>
        <v>0</v>
      </c>
      <c r="J123" s="247"/>
      <c r="M123" s="219">
        <f t="shared" si="36"/>
        <v>46388</v>
      </c>
      <c r="N123" s="223"/>
      <c r="O123" s="223"/>
      <c r="P123" s="223"/>
      <c r="Q123" s="223"/>
      <c r="R123" s="223"/>
      <c r="S123" s="223"/>
      <c r="T123" s="223"/>
      <c r="U123" s="223"/>
      <c r="V123" s="223"/>
      <c r="W123" s="223"/>
      <c r="X123" s="223"/>
      <c r="Y123" s="223"/>
      <c r="Z123" s="223"/>
      <c r="AA123" s="223"/>
      <c r="AB123" s="223"/>
      <c r="AC123" s="195">
        <f t="shared" ref="AC123:AC134" si="43">SUM(N123:AB123)</f>
        <v>0</v>
      </c>
      <c r="AD123" s="224"/>
    </row>
    <row r="124" spans="2:30" outlineLevel="1">
      <c r="B124" s="218"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8">
        <f>IF(C123&gt;0,C123+1,IF(DATE(YEAR('Basisdaten zum Projekt'!$C$5),MONTH('Basisdaten zum Projekt'!$C$5),1)=D124,1,0))</f>
        <v>59</v>
      </c>
      <c r="D124" s="219">
        <f t="shared" ref="D124:D134" si="44">DATE(YEAR(D123),MONTH(D123)+1,DAY(D123))</f>
        <v>46419</v>
      </c>
      <c r="E124" s="220"/>
      <c r="F124" s="168">
        <f t="shared" si="41"/>
        <v>0</v>
      </c>
      <c r="G124" s="221"/>
      <c r="H124" s="220"/>
      <c r="I124" s="168">
        <f t="shared" si="42"/>
        <v>0</v>
      </c>
      <c r="J124" s="222"/>
      <c r="M124" s="219">
        <f t="shared" si="36"/>
        <v>46419</v>
      </c>
      <c r="N124" s="223"/>
      <c r="O124" s="223"/>
      <c r="P124" s="223"/>
      <c r="Q124" s="223"/>
      <c r="R124" s="223"/>
      <c r="S124" s="223"/>
      <c r="T124" s="223"/>
      <c r="U124" s="223"/>
      <c r="V124" s="223"/>
      <c r="W124" s="223"/>
      <c r="X124" s="223"/>
      <c r="Y124" s="223"/>
      <c r="Z124" s="223"/>
      <c r="AA124" s="223"/>
      <c r="AB124" s="223"/>
      <c r="AC124" s="195">
        <f t="shared" si="43"/>
        <v>0</v>
      </c>
      <c r="AD124" s="224"/>
    </row>
    <row r="125" spans="2:30" outlineLevel="1">
      <c r="B125" s="218"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8">
        <f>IF(C124&gt;0,C124+1,IF(DATE(YEAR('Basisdaten zum Projekt'!$C$5),MONTH('Basisdaten zum Projekt'!$C$5),1)=D125,1,0))</f>
        <v>60</v>
      </c>
      <c r="D125" s="219">
        <f t="shared" si="44"/>
        <v>46447</v>
      </c>
      <c r="E125" s="220"/>
      <c r="F125" s="168">
        <f t="shared" si="41"/>
        <v>0</v>
      </c>
      <c r="G125" s="221"/>
      <c r="H125" s="220"/>
      <c r="I125" s="168">
        <f t="shared" si="42"/>
        <v>0</v>
      </c>
      <c r="J125" s="222"/>
      <c r="M125" s="219">
        <f t="shared" si="36"/>
        <v>46447</v>
      </c>
      <c r="N125" s="223"/>
      <c r="O125" s="223"/>
      <c r="P125" s="223"/>
      <c r="Q125" s="223"/>
      <c r="R125" s="223"/>
      <c r="S125" s="223"/>
      <c r="T125" s="223"/>
      <c r="U125" s="223"/>
      <c r="V125" s="223"/>
      <c r="W125" s="223"/>
      <c r="X125" s="223"/>
      <c r="Y125" s="223"/>
      <c r="Z125" s="223"/>
      <c r="AA125" s="223"/>
      <c r="AB125" s="223"/>
      <c r="AC125" s="195">
        <f t="shared" si="43"/>
        <v>0</v>
      </c>
      <c r="AD125" s="224"/>
    </row>
    <row r="126" spans="2:30" outlineLevel="1">
      <c r="B126" s="218"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8">
        <f>IF(C125&gt;0,C125+1,IF(DATE(YEAR('Basisdaten zum Projekt'!$C$5),MONTH('Basisdaten zum Projekt'!$C$5),1)=D126,1,0))</f>
        <v>61</v>
      </c>
      <c r="D126" s="219">
        <f t="shared" si="44"/>
        <v>46478</v>
      </c>
      <c r="E126" s="220"/>
      <c r="F126" s="168">
        <f t="shared" si="41"/>
        <v>0</v>
      </c>
      <c r="G126" s="221"/>
      <c r="H126" s="220"/>
      <c r="I126" s="168">
        <f t="shared" si="42"/>
        <v>0</v>
      </c>
      <c r="J126" s="222"/>
      <c r="M126" s="219">
        <f t="shared" si="36"/>
        <v>46478</v>
      </c>
      <c r="N126" s="223"/>
      <c r="O126" s="223"/>
      <c r="P126" s="223"/>
      <c r="Q126" s="223"/>
      <c r="R126" s="223"/>
      <c r="S126" s="223"/>
      <c r="T126" s="223"/>
      <c r="U126" s="223"/>
      <c r="V126" s="223"/>
      <c r="W126" s="223"/>
      <c r="X126" s="223"/>
      <c r="Y126" s="223"/>
      <c r="Z126" s="223"/>
      <c r="AA126" s="223"/>
      <c r="AB126" s="223"/>
      <c r="AC126" s="195">
        <f t="shared" si="43"/>
        <v>0</v>
      </c>
      <c r="AD126" s="224"/>
    </row>
    <row r="127" spans="2:30" outlineLevel="1">
      <c r="B127" s="218"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8">
        <f>IF(C126&gt;0,C126+1,IF(DATE(YEAR('Basisdaten zum Projekt'!$C$5),MONTH('Basisdaten zum Projekt'!$C$5),1)=D127,1,0))</f>
        <v>62</v>
      </c>
      <c r="D127" s="219">
        <f t="shared" si="44"/>
        <v>46508</v>
      </c>
      <c r="E127" s="220"/>
      <c r="F127" s="168">
        <f t="shared" si="41"/>
        <v>0</v>
      </c>
      <c r="G127" s="221"/>
      <c r="H127" s="220"/>
      <c r="I127" s="168">
        <f t="shared" si="42"/>
        <v>0</v>
      </c>
      <c r="J127" s="222"/>
      <c r="M127" s="219">
        <f t="shared" si="36"/>
        <v>46508</v>
      </c>
      <c r="N127" s="223"/>
      <c r="O127" s="223"/>
      <c r="P127" s="223"/>
      <c r="Q127" s="223"/>
      <c r="R127" s="223"/>
      <c r="S127" s="223"/>
      <c r="T127" s="223"/>
      <c r="U127" s="223"/>
      <c r="V127" s="223"/>
      <c r="W127" s="223"/>
      <c r="X127" s="223"/>
      <c r="Y127" s="223"/>
      <c r="Z127" s="223"/>
      <c r="AA127" s="223"/>
      <c r="AB127" s="223"/>
      <c r="AC127" s="195">
        <f t="shared" si="43"/>
        <v>0</v>
      </c>
      <c r="AD127" s="224"/>
    </row>
    <row r="128" spans="2:30" outlineLevel="1">
      <c r="B128" s="218"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8">
        <f>IF(C127&gt;0,C127+1,IF(DATE(YEAR('Basisdaten zum Projekt'!$C$5),MONTH('Basisdaten zum Projekt'!$C$5),1)=D128,1,0))</f>
        <v>63</v>
      </c>
      <c r="D128" s="219">
        <f t="shared" si="44"/>
        <v>46539</v>
      </c>
      <c r="E128" s="220"/>
      <c r="F128" s="168">
        <f t="shared" si="41"/>
        <v>0</v>
      </c>
      <c r="G128" s="221"/>
      <c r="H128" s="220"/>
      <c r="I128" s="168">
        <f t="shared" si="42"/>
        <v>0</v>
      </c>
      <c r="J128" s="222"/>
      <c r="M128" s="219">
        <f t="shared" si="36"/>
        <v>46539</v>
      </c>
      <c r="N128" s="223"/>
      <c r="O128" s="223"/>
      <c r="P128" s="223"/>
      <c r="Q128" s="223"/>
      <c r="R128" s="223"/>
      <c r="S128" s="223"/>
      <c r="T128" s="223"/>
      <c r="U128" s="223"/>
      <c r="V128" s="223"/>
      <c r="W128" s="223"/>
      <c r="X128" s="223"/>
      <c r="Y128" s="223"/>
      <c r="Z128" s="223"/>
      <c r="AA128" s="223"/>
      <c r="AB128" s="223"/>
      <c r="AC128" s="195">
        <f t="shared" si="43"/>
        <v>0</v>
      </c>
      <c r="AD128" s="224"/>
    </row>
    <row r="129" spans="2:30" outlineLevel="1">
      <c r="B129" s="218"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8">
        <f>IF(C128&gt;0,C128+1,IF(DATE(YEAR('Basisdaten zum Projekt'!$C$5),MONTH('Basisdaten zum Projekt'!$C$5),1)=D129,1,0))</f>
        <v>64</v>
      </c>
      <c r="D129" s="219">
        <f t="shared" si="44"/>
        <v>46569</v>
      </c>
      <c r="E129" s="220"/>
      <c r="F129" s="168">
        <f t="shared" si="41"/>
        <v>0</v>
      </c>
      <c r="G129" s="221"/>
      <c r="H129" s="220"/>
      <c r="I129" s="168">
        <f t="shared" si="42"/>
        <v>0</v>
      </c>
      <c r="J129" s="222"/>
      <c r="M129" s="219">
        <f t="shared" si="36"/>
        <v>46569</v>
      </c>
      <c r="N129" s="223"/>
      <c r="O129" s="223"/>
      <c r="P129" s="223"/>
      <c r="Q129" s="223"/>
      <c r="R129" s="223"/>
      <c r="S129" s="223"/>
      <c r="T129" s="223"/>
      <c r="U129" s="223"/>
      <c r="V129" s="223"/>
      <c r="W129" s="223"/>
      <c r="X129" s="223"/>
      <c r="Y129" s="223"/>
      <c r="Z129" s="223"/>
      <c r="AA129" s="223"/>
      <c r="AB129" s="223"/>
      <c r="AC129" s="195">
        <f t="shared" si="43"/>
        <v>0</v>
      </c>
      <c r="AD129" s="224"/>
    </row>
    <row r="130" spans="2:30" outlineLevel="1">
      <c r="B130" s="218"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8">
        <f>IF(C129&gt;0,C129+1,IF(DATE(YEAR('Basisdaten zum Projekt'!$C$5),MONTH('Basisdaten zum Projekt'!$C$5),1)=D130,1,0))</f>
        <v>65</v>
      </c>
      <c r="D130" s="219">
        <f t="shared" si="44"/>
        <v>46600</v>
      </c>
      <c r="E130" s="220"/>
      <c r="F130" s="168">
        <f t="shared" si="41"/>
        <v>0</v>
      </c>
      <c r="G130" s="221"/>
      <c r="H130" s="220"/>
      <c r="I130" s="168">
        <f t="shared" si="42"/>
        <v>0</v>
      </c>
      <c r="J130" s="222"/>
      <c r="M130" s="219">
        <f t="shared" si="36"/>
        <v>46600</v>
      </c>
      <c r="N130" s="223"/>
      <c r="O130" s="223"/>
      <c r="P130" s="223"/>
      <c r="Q130" s="223"/>
      <c r="R130" s="223"/>
      <c r="S130" s="223"/>
      <c r="T130" s="223"/>
      <c r="U130" s="223"/>
      <c r="V130" s="223"/>
      <c r="W130" s="223"/>
      <c r="X130" s="223"/>
      <c r="Y130" s="223"/>
      <c r="Z130" s="223"/>
      <c r="AA130" s="223"/>
      <c r="AB130" s="223"/>
      <c r="AC130" s="195">
        <f t="shared" si="43"/>
        <v>0</v>
      </c>
      <c r="AD130" s="224"/>
    </row>
    <row r="131" spans="2:30" outlineLevel="1">
      <c r="B131" s="218"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8">
        <f>IF(C130&gt;0,C130+1,IF(DATE(YEAR('Basisdaten zum Projekt'!$C$5),MONTH('Basisdaten zum Projekt'!$C$5),1)=D131,1,0))</f>
        <v>66</v>
      </c>
      <c r="D131" s="219">
        <f t="shared" si="44"/>
        <v>46631</v>
      </c>
      <c r="E131" s="220"/>
      <c r="F131" s="168">
        <f t="shared" si="41"/>
        <v>0</v>
      </c>
      <c r="G131" s="221"/>
      <c r="H131" s="220"/>
      <c r="I131" s="168">
        <f t="shared" si="42"/>
        <v>0</v>
      </c>
      <c r="J131" s="222"/>
      <c r="M131" s="219">
        <f t="shared" si="36"/>
        <v>46631</v>
      </c>
      <c r="N131" s="223"/>
      <c r="O131" s="223"/>
      <c r="P131" s="223"/>
      <c r="Q131" s="223"/>
      <c r="R131" s="223"/>
      <c r="S131" s="223"/>
      <c r="T131" s="223"/>
      <c r="U131" s="223"/>
      <c r="V131" s="223"/>
      <c r="W131" s="223"/>
      <c r="X131" s="223"/>
      <c r="Y131" s="223"/>
      <c r="Z131" s="223"/>
      <c r="AA131" s="223"/>
      <c r="AB131" s="223"/>
      <c r="AC131" s="195">
        <f t="shared" si="43"/>
        <v>0</v>
      </c>
      <c r="AD131" s="224"/>
    </row>
    <row r="132" spans="2:30" outlineLevel="1">
      <c r="B132" s="218"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8">
        <f>IF(C131&gt;0,C131+1,IF(DATE(YEAR('Basisdaten zum Projekt'!$C$5),MONTH('Basisdaten zum Projekt'!$C$5),1)=D132,1,0))</f>
        <v>67</v>
      </c>
      <c r="D132" s="219">
        <f t="shared" si="44"/>
        <v>46661</v>
      </c>
      <c r="E132" s="220"/>
      <c r="F132" s="168">
        <f t="shared" si="41"/>
        <v>0</v>
      </c>
      <c r="G132" s="221"/>
      <c r="H132" s="220"/>
      <c r="I132" s="168">
        <f t="shared" si="42"/>
        <v>0</v>
      </c>
      <c r="J132" s="222"/>
      <c r="M132" s="219">
        <f t="shared" si="36"/>
        <v>46661</v>
      </c>
      <c r="N132" s="223"/>
      <c r="O132" s="223"/>
      <c r="P132" s="223"/>
      <c r="Q132" s="223"/>
      <c r="R132" s="223"/>
      <c r="S132" s="223"/>
      <c r="T132" s="223"/>
      <c r="U132" s="223"/>
      <c r="V132" s="223"/>
      <c r="W132" s="223"/>
      <c r="X132" s="223"/>
      <c r="Y132" s="223"/>
      <c r="Z132" s="223"/>
      <c r="AA132" s="223"/>
      <c r="AB132" s="223"/>
      <c r="AC132" s="195">
        <f t="shared" si="43"/>
        <v>0</v>
      </c>
      <c r="AD132" s="224"/>
    </row>
    <row r="133" spans="2:30" outlineLevel="1">
      <c r="B133" s="218"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8">
        <f>IF(C132&gt;0,C132+1,IF(DATE(YEAR('Basisdaten zum Projekt'!$C$5),MONTH('Basisdaten zum Projekt'!$C$5),1)=D133,1,0))</f>
        <v>68</v>
      </c>
      <c r="D133" s="219">
        <f t="shared" si="44"/>
        <v>46692</v>
      </c>
      <c r="E133" s="220"/>
      <c r="F133" s="168">
        <f t="shared" si="41"/>
        <v>0</v>
      </c>
      <c r="G133" s="221"/>
      <c r="H133" s="220"/>
      <c r="I133" s="168">
        <f t="shared" si="42"/>
        <v>0</v>
      </c>
      <c r="J133" s="222"/>
      <c r="M133" s="219">
        <f t="shared" si="36"/>
        <v>46692</v>
      </c>
      <c r="N133" s="223"/>
      <c r="O133" s="223"/>
      <c r="P133" s="223"/>
      <c r="Q133" s="223"/>
      <c r="R133" s="223"/>
      <c r="S133" s="223"/>
      <c r="T133" s="223"/>
      <c r="U133" s="223"/>
      <c r="V133" s="223"/>
      <c r="W133" s="223"/>
      <c r="X133" s="223"/>
      <c r="Y133" s="223"/>
      <c r="Z133" s="223"/>
      <c r="AA133" s="223"/>
      <c r="AB133" s="223"/>
      <c r="AC133" s="195">
        <f t="shared" si="43"/>
        <v>0</v>
      </c>
      <c r="AD133" s="224"/>
    </row>
    <row r="134" spans="2:30" outlineLevel="1">
      <c r="B134" s="218"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8">
        <f>IF(C133&gt;0,C133+1,IF(DATE(YEAR('Basisdaten zum Projekt'!$C$5),MONTH('Basisdaten zum Projekt'!$C$5),1)=D134,1,0))</f>
        <v>69</v>
      </c>
      <c r="D134" s="219">
        <f t="shared" si="44"/>
        <v>46722</v>
      </c>
      <c r="E134" s="220"/>
      <c r="F134" s="168">
        <f t="shared" si="41"/>
        <v>0</v>
      </c>
      <c r="G134" s="221"/>
      <c r="H134" s="220"/>
      <c r="I134" s="168">
        <f t="shared" si="42"/>
        <v>0</v>
      </c>
      <c r="J134" s="222"/>
      <c r="M134" s="219">
        <f t="shared" si="36"/>
        <v>46722</v>
      </c>
      <c r="N134" s="223"/>
      <c r="O134" s="223"/>
      <c r="P134" s="223"/>
      <c r="Q134" s="223"/>
      <c r="R134" s="223"/>
      <c r="S134" s="223"/>
      <c r="T134" s="223"/>
      <c r="U134" s="223"/>
      <c r="V134" s="223"/>
      <c r="W134" s="223"/>
      <c r="X134" s="223"/>
      <c r="Y134" s="223"/>
      <c r="Z134" s="223"/>
      <c r="AA134" s="223"/>
      <c r="AB134" s="223"/>
      <c r="AC134" s="195">
        <f t="shared" si="43"/>
        <v>0</v>
      </c>
      <c r="AD134" s="224"/>
    </row>
    <row r="135" spans="2:30">
      <c r="B135" s="228"/>
      <c r="C135" s="229"/>
      <c r="D135" s="230">
        <f>D134</f>
        <v>46722</v>
      </c>
      <c r="E135" s="231"/>
      <c r="F135" s="232">
        <f>SUM(F123:F134)</f>
        <v>0</v>
      </c>
      <c r="G135" s="233">
        <f>SUM(G123:G134)</f>
        <v>0</v>
      </c>
      <c r="H135" s="234"/>
      <c r="I135" s="232">
        <f>SUM(I123:I134)</f>
        <v>0</v>
      </c>
      <c r="J135" s="233">
        <f>SUM(J123:J134)</f>
        <v>0</v>
      </c>
      <c r="M135" s="230">
        <f t="shared" si="36"/>
        <v>46722</v>
      </c>
      <c r="N135" s="236">
        <f>SUM(N123:N134)</f>
        <v>0</v>
      </c>
      <c r="O135" s="236">
        <f>SUM(O123:O134)</f>
        <v>0</v>
      </c>
      <c r="P135" s="236">
        <f>SUM(P123:P134)</f>
        <v>0</v>
      </c>
      <c r="Q135" s="236">
        <f>SUM(Q123:Q134)</f>
        <v>0</v>
      </c>
      <c r="R135" s="236">
        <f>SUM(R123:R134)</f>
        <v>0</v>
      </c>
      <c r="S135" s="236">
        <f t="shared" ref="S135:AB135" si="45">SUM(S123:S134)</f>
        <v>0</v>
      </c>
      <c r="T135" s="236">
        <f t="shared" si="45"/>
        <v>0</v>
      </c>
      <c r="U135" s="236">
        <f t="shared" si="45"/>
        <v>0</v>
      </c>
      <c r="V135" s="236">
        <f t="shared" si="45"/>
        <v>0</v>
      </c>
      <c r="W135" s="236">
        <f t="shared" si="45"/>
        <v>0</v>
      </c>
      <c r="X135" s="236">
        <f t="shared" si="45"/>
        <v>0</v>
      </c>
      <c r="Y135" s="236">
        <f t="shared" si="45"/>
        <v>0</v>
      </c>
      <c r="Z135" s="236">
        <f t="shared" si="45"/>
        <v>0</v>
      </c>
      <c r="AA135" s="236">
        <f t="shared" si="45"/>
        <v>0</v>
      </c>
      <c r="AB135" s="236">
        <f t="shared" si="45"/>
        <v>0</v>
      </c>
      <c r="AC135" s="236">
        <f>SUM(AC123:AC134)</f>
        <v>0</v>
      </c>
      <c r="AD135" s="224"/>
    </row>
    <row r="136" spans="2:30" ht="28.5" customHeight="1">
      <c r="B136" s="158"/>
      <c r="C136" s="158"/>
      <c r="N136" s="235">
        <f>IFERROR(N135/$H$6,0)</f>
        <v>0</v>
      </c>
      <c r="O136" s="235">
        <f>IFERROR(O135/$H$6,0)</f>
        <v>0</v>
      </c>
      <c r="P136" s="235">
        <f>IFERROR(P135/$H$6,0)</f>
        <v>0</v>
      </c>
      <c r="Q136" s="235">
        <f>IFERROR(Q135/$H$6,0)</f>
        <v>0</v>
      </c>
      <c r="R136" s="235">
        <f>IFERROR(R135/$H$6,0)</f>
        <v>0</v>
      </c>
      <c r="S136" s="235">
        <f t="shared" ref="S136:AB136" si="46">IFERROR(S135/$H$6,0)</f>
        <v>0</v>
      </c>
      <c r="T136" s="235">
        <f t="shared" si="46"/>
        <v>0</v>
      </c>
      <c r="U136" s="235">
        <f t="shared" si="46"/>
        <v>0</v>
      </c>
      <c r="V136" s="235">
        <f t="shared" si="46"/>
        <v>0</v>
      </c>
      <c r="W136" s="235">
        <f t="shared" si="46"/>
        <v>0</v>
      </c>
      <c r="X136" s="235">
        <f t="shared" si="46"/>
        <v>0</v>
      </c>
      <c r="Y136" s="235">
        <f t="shared" si="46"/>
        <v>0</v>
      </c>
      <c r="Z136" s="235">
        <f t="shared" si="46"/>
        <v>0</v>
      </c>
      <c r="AA136" s="235">
        <f t="shared" si="46"/>
        <v>0</v>
      </c>
      <c r="AB136" s="235">
        <f t="shared" si="46"/>
        <v>0</v>
      </c>
      <c r="AC136" s="235">
        <f>IFERROR(AC135/$H$6,0)</f>
        <v>0</v>
      </c>
      <c r="AD136" s="237" t="s">
        <v>394</v>
      </c>
    </row>
    <row r="137" spans="2:30">
      <c r="B137" s="158"/>
      <c r="C137" s="158"/>
      <c r="N137" s="238"/>
      <c r="O137" s="238"/>
      <c r="P137" s="238"/>
      <c r="Q137" s="238"/>
      <c r="R137" s="238"/>
      <c r="S137" s="239"/>
      <c r="T137" s="240"/>
      <c r="U137" s="241"/>
      <c r="V137" s="241"/>
      <c r="W137" s="241"/>
      <c r="X137" s="241"/>
      <c r="Y137" s="241"/>
      <c r="Z137" s="241"/>
      <c r="AA137" s="241"/>
      <c r="AB137" s="242"/>
      <c r="AC137" s="238"/>
      <c r="AD137" s="249"/>
    </row>
    <row r="138" spans="2:30" outlineLevel="1">
      <c r="B138" s="218"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8">
        <f>IF(C134&gt;0,C134+1,IF(DATE(YEAR('Basisdaten zum Projekt'!$C$5),MONTH('Basisdaten zum Projekt'!$C$5),1)=D138,1,0))</f>
        <v>70</v>
      </c>
      <c r="D138" s="219">
        <f>DATE(YEAR(D134),MONTH(D134)+1,DAY(D134))</f>
        <v>46753</v>
      </c>
      <c r="E138" s="244"/>
      <c r="F138" s="245">
        <f t="shared" ref="F138:F149" si="47">215/12*E138</f>
        <v>0</v>
      </c>
      <c r="G138" s="246"/>
      <c r="H138" s="244"/>
      <c r="I138" s="245">
        <f t="shared" ref="I138:I149" si="48">215/12*H138</f>
        <v>0</v>
      </c>
      <c r="J138" s="247"/>
      <c r="M138" s="219">
        <f t="shared" si="36"/>
        <v>46753</v>
      </c>
      <c r="N138" s="223"/>
      <c r="O138" s="223"/>
      <c r="P138" s="223"/>
      <c r="Q138" s="223"/>
      <c r="R138" s="223"/>
      <c r="S138" s="223"/>
      <c r="T138" s="223"/>
      <c r="U138" s="223"/>
      <c r="V138" s="223"/>
      <c r="W138" s="223"/>
      <c r="X138" s="223"/>
      <c r="Y138" s="223"/>
      <c r="Z138" s="223"/>
      <c r="AA138" s="223"/>
      <c r="AB138" s="223"/>
      <c r="AC138" s="195">
        <f t="shared" ref="AC138:AC149" si="49">SUM(N138:AB138)</f>
        <v>0</v>
      </c>
      <c r="AD138" s="224"/>
    </row>
    <row r="139" spans="2:30" outlineLevel="1">
      <c r="B139" s="218"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8">
        <f>IF(C138&gt;0,C138+1,IF(DATE(YEAR('Basisdaten zum Projekt'!$C$5),MONTH('Basisdaten zum Projekt'!$C$5),1)=D139,1,0))</f>
        <v>71</v>
      </c>
      <c r="D139" s="219">
        <f t="shared" ref="D139:D149" si="50">DATE(YEAR(D138),MONTH(D138)+1,DAY(D138))</f>
        <v>46784</v>
      </c>
      <c r="E139" s="220"/>
      <c r="F139" s="168">
        <f t="shared" si="47"/>
        <v>0</v>
      </c>
      <c r="G139" s="221"/>
      <c r="H139" s="220"/>
      <c r="I139" s="168">
        <f t="shared" si="48"/>
        <v>0</v>
      </c>
      <c r="J139" s="222"/>
      <c r="M139" s="219">
        <f t="shared" si="36"/>
        <v>46784</v>
      </c>
      <c r="N139" s="223"/>
      <c r="O139" s="223"/>
      <c r="P139" s="223"/>
      <c r="Q139" s="223"/>
      <c r="R139" s="223"/>
      <c r="S139" s="223"/>
      <c r="T139" s="223"/>
      <c r="U139" s="223"/>
      <c r="V139" s="223"/>
      <c r="W139" s="223"/>
      <c r="X139" s="223"/>
      <c r="Y139" s="223"/>
      <c r="Z139" s="223"/>
      <c r="AA139" s="223"/>
      <c r="AB139" s="223"/>
      <c r="AC139" s="195">
        <f t="shared" si="49"/>
        <v>0</v>
      </c>
      <c r="AD139" s="224"/>
    </row>
    <row r="140" spans="2:30" outlineLevel="1">
      <c r="B140" s="218"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8">
        <f>IF(C139&gt;0,C139+1,IF(DATE(YEAR('Basisdaten zum Projekt'!$C$5),MONTH('Basisdaten zum Projekt'!$C$5),1)=D140,1,0))</f>
        <v>72</v>
      </c>
      <c r="D140" s="219">
        <f t="shared" si="50"/>
        <v>46813</v>
      </c>
      <c r="E140" s="220"/>
      <c r="F140" s="168">
        <f t="shared" si="47"/>
        <v>0</v>
      </c>
      <c r="G140" s="221"/>
      <c r="H140" s="220"/>
      <c r="I140" s="168">
        <f t="shared" si="48"/>
        <v>0</v>
      </c>
      <c r="J140" s="222"/>
      <c r="M140" s="219">
        <f t="shared" si="36"/>
        <v>46813</v>
      </c>
      <c r="N140" s="223"/>
      <c r="O140" s="223"/>
      <c r="P140" s="223"/>
      <c r="Q140" s="223"/>
      <c r="R140" s="223"/>
      <c r="S140" s="223"/>
      <c r="T140" s="223"/>
      <c r="U140" s="223"/>
      <c r="V140" s="223"/>
      <c r="W140" s="223"/>
      <c r="X140" s="223"/>
      <c r="Y140" s="223"/>
      <c r="Z140" s="223"/>
      <c r="AA140" s="223"/>
      <c r="AB140" s="223"/>
      <c r="AC140" s="195">
        <f t="shared" si="49"/>
        <v>0</v>
      </c>
      <c r="AD140" s="224"/>
    </row>
    <row r="141" spans="2:30" outlineLevel="1">
      <c r="B141" s="218"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8">
        <f>IF(C140&gt;0,C140+1,IF(DATE(YEAR('Basisdaten zum Projekt'!$C$5),MONTH('Basisdaten zum Projekt'!$C$5),1)=D141,1,0))</f>
        <v>73</v>
      </c>
      <c r="D141" s="219">
        <f t="shared" si="50"/>
        <v>46844</v>
      </c>
      <c r="E141" s="220"/>
      <c r="F141" s="168">
        <f t="shared" si="47"/>
        <v>0</v>
      </c>
      <c r="G141" s="221"/>
      <c r="H141" s="220"/>
      <c r="I141" s="168">
        <f t="shared" si="48"/>
        <v>0</v>
      </c>
      <c r="J141" s="222"/>
      <c r="M141" s="219">
        <f t="shared" si="36"/>
        <v>46844</v>
      </c>
      <c r="N141" s="223"/>
      <c r="O141" s="223"/>
      <c r="P141" s="223"/>
      <c r="Q141" s="223"/>
      <c r="R141" s="223"/>
      <c r="S141" s="223"/>
      <c r="T141" s="223"/>
      <c r="U141" s="223"/>
      <c r="V141" s="223"/>
      <c r="W141" s="223"/>
      <c r="X141" s="223"/>
      <c r="Y141" s="223"/>
      <c r="Z141" s="223"/>
      <c r="AA141" s="223"/>
      <c r="AB141" s="223"/>
      <c r="AC141" s="195">
        <f t="shared" si="49"/>
        <v>0</v>
      </c>
      <c r="AD141" s="224"/>
    </row>
    <row r="142" spans="2:30" outlineLevel="1">
      <c r="B142" s="218"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8">
        <f>IF(C141&gt;0,C141+1,IF(DATE(YEAR('Basisdaten zum Projekt'!$C$5),MONTH('Basisdaten zum Projekt'!$C$5),1)=D142,1,0))</f>
        <v>74</v>
      </c>
      <c r="D142" s="219">
        <f t="shared" si="50"/>
        <v>46874</v>
      </c>
      <c r="E142" s="220"/>
      <c r="F142" s="168">
        <f t="shared" si="47"/>
        <v>0</v>
      </c>
      <c r="G142" s="221"/>
      <c r="H142" s="220"/>
      <c r="I142" s="168">
        <f t="shared" si="48"/>
        <v>0</v>
      </c>
      <c r="J142" s="222"/>
      <c r="M142" s="219">
        <f t="shared" si="36"/>
        <v>46874</v>
      </c>
      <c r="N142" s="223"/>
      <c r="O142" s="223"/>
      <c r="P142" s="223"/>
      <c r="Q142" s="223"/>
      <c r="R142" s="223"/>
      <c r="S142" s="223"/>
      <c r="T142" s="223"/>
      <c r="U142" s="223"/>
      <c r="V142" s="223"/>
      <c r="W142" s="223"/>
      <c r="X142" s="223"/>
      <c r="Y142" s="223"/>
      <c r="Z142" s="223"/>
      <c r="AA142" s="223"/>
      <c r="AB142" s="223"/>
      <c r="AC142" s="195">
        <f t="shared" si="49"/>
        <v>0</v>
      </c>
      <c r="AD142" s="224"/>
    </row>
    <row r="143" spans="2:30" outlineLevel="1">
      <c r="B143" s="218"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8">
        <f>IF(C142&gt;0,C142+1,IF(DATE(YEAR('Basisdaten zum Projekt'!$C$5),MONTH('Basisdaten zum Projekt'!$C$5),1)=D143,1,0))</f>
        <v>75</v>
      </c>
      <c r="D143" s="219">
        <f t="shared" si="50"/>
        <v>46905</v>
      </c>
      <c r="E143" s="220"/>
      <c r="F143" s="168">
        <f t="shared" si="47"/>
        <v>0</v>
      </c>
      <c r="G143" s="221"/>
      <c r="H143" s="220"/>
      <c r="I143" s="168">
        <f t="shared" si="48"/>
        <v>0</v>
      </c>
      <c r="J143" s="222"/>
      <c r="M143" s="219">
        <f t="shared" si="36"/>
        <v>46905</v>
      </c>
      <c r="N143" s="223"/>
      <c r="O143" s="223"/>
      <c r="P143" s="223"/>
      <c r="Q143" s="223"/>
      <c r="R143" s="223"/>
      <c r="S143" s="223"/>
      <c r="T143" s="223"/>
      <c r="U143" s="223"/>
      <c r="V143" s="223"/>
      <c r="W143" s="223"/>
      <c r="X143" s="223"/>
      <c r="Y143" s="223"/>
      <c r="Z143" s="223"/>
      <c r="AA143" s="223"/>
      <c r="AB143" s="223"/>
      <c r="AC143" s="195">
        <f t="shared" si="49"/>
        <v>0</v>
      </c>
      <c r="AD143" s="224"/>
    </row>
    <row r="144" spans="2:30" outlineLevel="1">
      <c r="B144" s="218"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8">
        <f>IF(C143&gt;0,C143+1,IF(DATE(YEAR('Basisdaten zum Projekt'!$C$5),MONTH('Basisdaten zum Projekt'!$C$5),1)=D144,1,0))</f>
        <v>76</v>
      </c>
      <c r="D144" s="219">
        <f t="shared" si="50"/>
        <v>46935</v>
      </c>
      <c r="E144" s="220"/>
      <c r="F144" s="168">
        <f t="shared" si="47"/>
        <v>0</v>
      </c>
      <c r="G144" s="221"/>
      <c r="H144" s="220"/>
      <c r="I144" s="168">
        <f t="shared" si="48"/>
        <v>0</v>
      </c>
      <c r="J144" s="222"/>
      <c r="M144" s="219">
        <f t="shared" si="36"/>
        <v>46935</v>
      </c>
      <c r="N144" s="223"/>
      <c r="O144" s="223"/>
      <c r="P144" s="223"/>
      <c r="Q144" s="223"/>
      <c r="R144" s="223"/>
      <c r="S144" s="223"/>
      <c r="T144" s="223"/>
      <c r="U144" s="223"/>
      <c r="V144" s="223"/>
      <c r="W144" s="223"/>
      <c r="X144" s="223"/>
      <c r="Y144" s="223"/>
      <c r="Z144" s="223"/>
      <c r="AA144" s="223"/>
      <c r="AB144" s="223"/>
      <c r="AC144" s="195">
        <f t="shared" si="49"/>
        <v>0</v>
      </c>
      <c r="AD144" s="224"/>
    </row>
    <row r="145" spans="1:30" outlineLevel="1">
      <c r="B145" s="218"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8">
        <f>IF(C144&gt;0,C144+1,IF(DATE(YEAR('Basisdaten zum Projekt'!$C$5),MONTH('Basisdaten zum Projekt'!$C$5),1)=D145,1,0))</f>
        <v>77</v>
      </c>
      <c r="D145" s="219">
        <f t="shared" si="50"/>
        <v>46966</v>
      </c>
      <c r="E145" s="220"/>
      <c r="F145" s="168">
        <f t="shared" si="47"/>
        <v>0</v>
      </c>
      <c r="G145" s="221"/>
      <c r="H145" s="220"/>
      <c r="I145" s="168">
        <f t="shared" si="48"/>
        <v>0</v>
      </c>
      <c r="J145" s="222"/>
      <c r="M145" s="219">
        <f t="shared" si="36"/>
        <v>46966</v>
      </c>
      <c r="N145" s="223"/>
      <c r="O145" s="223"/>
      <c r="P145" s="223"/>
      <c r="Q145" s="223"/>
      <c r="R145" s="223"/>
      <c r="S145" s="223"/>
      <c r="T145" s="223"/>
      <c r="U145" s="223"/>
      <c r="V145" s="223"/>
      <c r="W145" s="223"/>
      <c r="X145" s="223"/>
      <c r="Y145" s="223"/>
      <c r="Z145" s="223"/>
      <c r="AA145" s="223"/>
      <c r="AB145" s="223"/>
      <c r="AC145" s="195">
        <f t="shared" si="49"/>
        <v>0</v>
      </c>
      <c r="AD145" s="224"/>
    </row>
    <row r="146" spans="1:30" outlineLevel="1">
      <c r="B146" s="218"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8">
        <f>IF(C145&gt;0,C145+1,IF(DATE(YEAR('Basisdaten zum Projekt'!$C$5),MONTH('Basisdaten zum Projekt'!$C$5),1)=D146,1,0))</f>
        <v>78</v>
      </c>
      <c r="D146" s="219">
        <f t="shared" si="50"/>
        <v>46997</v>
      </c>
      <c r="E146" s="220"/>
      <c r="F146" s="168">
        <f t="shared" si="47"/>
        <v>0</v>
      </c>
      <c r="G146" s="221"/>
      <c r="H146" s="220"/>
      <c r="I146" s="168">
        <f t="shared" si="48"/>
        <v>0</v>
      </c>
      <c r="J146" s="222"/>
      <c r="M146" s="219">
        <f t="shared" si="36"/>
        <v>46997</v>
      </c>
      <c r="N146" s="223"/>
      <c r="O146" s="223"/>
      <c r="P146" s="223"/>
      <c r="Q146" s="223"/>
      <c r="R146" s="223"/>
      <c r="S146" s="223"/>
      <c r="T146" s="223"/>
      <c r="U146" s="223"/>
      <c r="V146" s="223"/>
      <c r="W146" s="223"/>
      <c r="X146" s="223"/>
      <c r="Y146" s="223"/>
      <c r="Z146" s="223"/>
      <c r="AA146" s="223"/>
      <c r="AB146" s="223"/>
      <c r="AC146" s="195">
        <f t="shared" si="49"/>
        <v>0</v>
      </c>
      <c r="AD146" s="224"/>
    </row>
    <row r="147" spans="1:30" outlineLevel="1">
      <c r="B147" s="218"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8">
        <f>IF(C146&gt;0,C146+1,IF(DATE(YEAR('Basisdaten zum Projekt'!$C$5),MONTH('Basisdaten zum Projekt'!$C$5),1)=D147,1,0))</f>
        <v>79</v>
      </c>
      <c r="D147" s="219">
        <f t="shared" si="50"/>
        <v>47027</v>
      </c>
      <c r="E147" s="220"/>
      <c r="F147" s="168">
        <f t="shared" si="47"/>
        <v>0</v>
      </c>
      <c r="G147" s="221"/>
      <c r="H147" s="220"/>
      <c r="I147" s="168">
        <f t="shared" si="48"/>
        <v>0</v>
      </c>
      <c r="J147" s="222"/>
      <c r="M147" s="219">
        <f t="shared" si="36"/>
        <v>47027</v>
      </c>
      <c r="N147" s="223"/>
      <c r="O147" s="223"/>
      <c r="P147" s="223"/>
      <c r="Q147" s="223"/>
      <c r="R147" s="223"/>
      <c r="S147" s="223"/>
      <c r="T147" s="223"/>
      <c r="U147" s="223"/>
      <c r="V147" s="223"/>
      <c r="W147" s="223"/>
      <c r="X147" s="223"/>
      <c r="Y147" s="223"/>
      <c r="Z147" s="223"/>
      <c r="AA147" s="223"/>
      <c r="AB147" s="223"/>
      <c r="AC147" s="195">
        <f t="shared" si="49"/>
        <v>0</v>
      </c>
      <c r="AD147" s="224"/>
    </row>
    <row r="148" spans="1:30" outlineLevel="1">
      <c r="B148" s="218"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8">
        <f>IF(C147&gt;0,C147+1,IF(DATE(YEAR('Basisdaten zum Projekt'!$C$5),MONTH('Basisdaten zum Projekt'!$C$5),1)=D148,1,0))</f>
        <v>80</v>
      </c>
      <c r="D148" s="219">
        <f t="shared" si="50"/>
        <v>47058</v>
      </c>
      <c r="E148" s="220"/>
      <c r="F148" s="168">
        <f t="shared" si="47"/>
        <v>0</v>
      </c>
      <c r="G148" s="221"/>
      <c r="H148" s="220"/>
      <c r="I148" s="168">
        <f t="shared" si="48"/>
        <v>0</v>
      </c>
      <c r="J148" s="222"/>
      <c r="M148" s="219">
        <f t="shared" si="36"/>
        <v>47058</v>
      </c>
      <c r="N148" s="223"/>
      <c r="O148" s="223"/>
      <c r="P148" s="223"/>
      <c r="Q148" s="223"/>
      <c r="R148" s="223"/>
      <c r="S148" s="223"/>
      <c r="T148" s="223"/>
      <c r="U148" s="223"/>
      <c r="V148" s="223"/>
      <c r="W148" s="223"/>
      <c r="X148" s="223"/>
      <c r="Y148" s="223"/>
      <c r="Z148" s="223"/>
      <c r="AA148" s="223"/>
      <c r="AB148" s="223"/>
      <c r="AC148" s="195">
        <f t="shared" si="49"/>
        <v>0</v>
      </c>
      <c r="AD148" s="224"/>
    </row>
    <row r="149" spans="1:30" outlineLevel="1">
      <c r="B149" s="218"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8">
        <f>IF(C148&gt;0,C148+1,IF(DATE(YEAR('Basisdaten zum Projekt'!$C$5),MONTH('Basisdaten zum Projekt'!$C$5),1)=D149,1,0))</f>
        <v>81</v>
      </c>
      <c r="D149" s="219">
        <f t="shared" si="50"/>
        <v>47088</v>
      </c>
      <c r="E149" s="220"/>
      <c r="F149" s="168">
        <f t="shared" si="47"/>
        <v>0</v>
      </c>
      <c r="G149" s="221"/>
      <c r="H149" s="220"/>
      <c r="I149" s="168">
        <f t="shared" si="48"/>
        <v>0</v>
      </c>
      <c r="J149" s="222"/>
      <c r="M149" s="219">
        <f t="shared" si="36"/>
        <v>47088</v>
      </c>
      <c r="N149" s="223"/>
      <c r="O149" s="223"/>
      <c r="P149" s="223"/>
      <c r="Q149" s="223"/>
      <c r="R149" s="223"/>
      <c r="S149" s="223"/>
      <c r="T149" s="223"/>
      <c r="U149" s="223"/>
      <c r="V149" s="223"/>
      <c r="W149" s="223"/>
      <c r="X149" s="223"/>
      <c r="Y149" s="223"/>
      <c r="Z149" s="223"/>
      <c r="AA149" s="223"/>
      <c r="AB149" s="223"/>
      <c r="AC149" s="195">
        <f t="shared" si="49"/>
        <v>0</v>
      </c>
      <c r="AD149" s="224"/>
    </row>
    <row r="150" spans="1:30">
      <c r="B150" s="228"/>
      <c r="C150" s="229"/>
      <c r="D150" s="230">
        <f>D149</f>
        <v>47088</v>
      </c>
      <c r="E150" s="231"/>
      <c r="F150" s="232">
        <f>SUM(F138:F149)</f>
        <v>0</v>
      </c>
      <c r="G150" s="233">
        <f>SUM(G138:G149)</f>
        <v>0</v>
      </c>
      <c r="H150" s="234"/>
      <c r="I150" s="232">
        <f>SUM(I138:I149)</f>
        <v>0</v>
      </c>
      <c r="J150" s="233">
        <f>SUM(J138:J149)</f>
        <v>0</v>
      </c>
      <c r="M150" s="230">
        <f t="shared" si="36"/>
        <v>47088</v>
      </c>
      <c r="N150" s="236">
        <f>SUM(N138:N149)</f>
        <v>0</v>
      </c>
      <c r="O150" s="236">
        <f>SUM(O138:O149)</f>
        <v>0</v>
      </c>
      <c r="P150" s="236">
        <f>SUM(P138:P149)</f>
        <v>0</v>
      </c>
      <c r="Q150" s="236">
        <f>SUM(Q138:Q149)</f>
        <v>0</v>
      </c>
      <c r="R150" s="236">
        <f>SUM(R138:R149)</f>
        <v>0</v>
      </c>
      <c r="S150" s="236">
        <f t="shared" ref="S150:AB150" si="51">SUM(S138:S149)</f>
        <v>0</v>
      </c>
      <c r="T150" s="236">
        <f t="shared" si="51"/>
        <v>0</v>
      </c>
      <c r="U150" s="236">
        <f t="shared" si="51"/>
        <v>0</v>
      </c>
      <c r="V150" s="236">
        <f t="shared" si="51"/>
        <v>0</v>
      </c>
      <c r="W150" s="236">
        <f t="shared" si="51"/>
        <v>0</v>
      </c>
      <c r="X150" s="236">
        <f t="shared" si="51"/>
        <v>0</v>
      </c>
      <c r="Y150" s="236">
        <f t="shared" si="51"/>
        <v>0</v>
      </c>
      <c r="Z150" s="236">
        <f t="shared" si="51"/>
        <v>0</v>
      </c>
      <c r="AA150" s="236">
        <f t="shared" si="51"/>
        <v>0</v>
      </c>
      <c r="AB150" s="236">
        <f t="shared" si="51"/>
        <v>0</v>
      </c>
      <c r="AC150" s="236">
        <f>SUM(AC138:AC149)</f>
        <v>0</v>
      </c>
      <c r="AD150" s="224"/>
    </row>
    <row r="151" spans="1:30" ht="28.5" customHeight="1">
      <c r="A151" s="158"/>
      <c r="B151" s="158"/>
      <c r="C151" s="158"/>
      <c r="D151" s="158"/>
      <c r="N151" s="235">
        <f>IFERROR(N150/$H$6,0)</f>
        <v>0</v>
      </c>
      <c r="O151" s="235">
        <f>IFERROR(O150/$H$6,0)</f>
        <v>0</v>
      </c>
      <c r="P151" s="235">
        <f>IFERROR(P150/$H$6,0)</f>
        <v>0</v>
      </c>
      <c r="Q151" s="235">
        <f>IFERROR(Q150/$H$6,0)</f>
        <v>0</v>
      </c>
      <c r="R151" s="235">
        <f>IFERROR(R150/$H$6,0)</f>
        <v>0</v>
      </c>
      <c r="S151" s="235">
        <f t="shared" ref="S151:AB151" si="52">IFERROR(S150/$H$6,0)</f>
        <v>0</v>
      </c>
      <c r="T151" s="235">
        <f t="shared" si="52"/>
        <v>0</v>
      </c>
      <c r="U151" s="235">
        <f t="shared" si="52"/>
        <v>0</v>
      </c>
      <c r="V151" s="235">
        <f t="shared" si="52"/>
        <v>0</v>
      </c>
      <c r="W151" s="235">
        <f t="shared" si="52"/>
        <v>0</v>
      </c>
      <c r="X151" s="235">
        <f t="shared" si="52"/>
        <v>0</v>
      </c>
      <c r="Y151" s="235">
        <f t="shared" si="52"/>
        <v>0</v>
      </c>
      <c r="Z151" s="235">
        <f t="shared" si="52"/>
        <v>0</v>
      </c>
      <c r="AA151" s="235">
        <f t="shared" si="52"/>
        <v>0</v>
      </c>
      <c r="AB151" s="235">
        <f t="shared" si="52"/>
        <v>0</v>
      </c>
      <c r="AC151" s="235">
        <f>IFERROR(AC150/$H$6,0)</f>
        <v>0</v>
      </c>
      <c r="AD151" s="237" t="s">
        <v>394</v>
      </c>
    </row>
    <row r="152" spans="1:30">
      <c r="A152" s="158"/>
      <c r="B152" s="158"/>
      <c r="C152" s="158"/>
      <c r="D152" s="158"/>
      <c r="N152" s="253"/>
      <c r="O152" s="253"/>
      <c r="P152" s="253"/>
      <c r="Q152" s="253"/>
      <c r="R152" s="253"/>
      <c r="S152" s="190"/>
      <c r="T152" s="190"/>
      <c r="U152" s="190"/>
      <c r="V152" s="190"/>
      <c r="W152" s="190"/>
      <c r="X152" s="190"/>
      <c r="Y152" s="190"/>
      <c r="Z152" s="190"/>
      <c r="AA152" s="190"/>
      <c r="AB152" s="190"/>
      <c r="AC152" s="253"/>
      <c r="AD152" s="249"/>
    </row>
    <row r="153" spans="1:30">
      <c r="L153" s="227"/>
      <c r="N153" s="190"/>
      <c r="O153" s="190"/>
      <c r="P153" s="190"/>
      <c r="Q153" s="190"/>
      <c r="R153" s="190"/>
      <c r="AC153" s="190"/>
    </row>
    <row r="154" spans="1:30">
      <c r="L154" s="227"/>
      <c r="N154" s="190"/>
      <c r="O154" s="190"/>
      <c r="P154" s="190"/>
      <c r="Q154" s="190"/>
      <c r="R154" s="190"/>
      <c r="AC154" s="190"/>
    </row>
    <row r="155" spans="1:30">
      <c r="N155" s="190"/>
      <c r="O155" s="190"/>
      <c r="P155" s="190"/>
      <c r="Q155" s="190"/>
      <c r="R155" s="190"/>
      <c r="AC155" s="190"/>
    </row>
    <row r="156" spans="1:30">
      <c r="N156" s="190"/>
      <c r="O156" s="190"/>
      <c r="P156" s="190"/>
      <c r="Q156" s="190"/>
      <c r="R156" s="190"/>
      <c r="AC156" s="190"/>
    </row>
    <row r="157" spans="1:30">
      <c r="N157" s="190"/>
      <c r="O157" s="190"/>
      <c r="P157" s="190"/>
      <c r="Q157" s="190"/>
      <c r="R157" s="190"/>
      <c r="AC157" s="190"/>
    </row>
    <row r="158" spans="1:30">
      <c r="N158" s="190"/>
      <c r="O158" s="190"/>
      <c r="P158" s="190"/>
      <c r="Q158" s="190"/>
      <c r="R158" s="190"/>
      <c r="AC158" s="190"/>
    </row>
    <row r="159" spans="1:30">
      <c r="N159" s="190"/>
      <c r="O159" s="190"/>
      <c r="P159" s="190"/>
      <c r="Q159" s="190"/>
      <c r="R159" s="190"/>
      <c r="AC159" s="190"/>
    </row>
    <row r="160" spans="1:30">
      <c r="N160" s="190"/>
      <c r="O160" s="190"/>
      <c r="P160" s="190"/>
      <c r="Q160" s="190"/>
      <c r="R160" s="190"/>
      <c r="AC160" s="190"/>
    </row>
    <row r="161" spans="14:29">
      <c r="N161" s="190"/>
      <c r="O161" s="190"/>
      <c r="P161" s="190"/>
      <c r="Q161" s="190"/>
      <c r="R161" s="190"/>
      <c r="AC161" s="190"/>
    </row>
    <row r="162" spans="14:29">
      <c r="N162" s="190"/>
      <c r="O162" s="190"/>
      <c r="P162" s="190"/>
      <c r="Q162" s="190"/>
      <c r="R162" s="190"/>
      <c r="AC162" s="190"/>
    </row>
    <row r="163" spans="14:29">
      <c r="N163" s="190"/>
      <c r="O163" s="190"/>
      <c r="P163" s="190"/>
      <c r="Q163" s="190"/>
      <c r="R163" s="190"/>
      <c r="AC163" s="190"/>
    </row>
    <row r="164" spans="14:29">
      <c r="N164" s="190"/>
      <c r="O164" s="190"/>
      <c r="P164" s="190"/>
      <c r="Q164" s="190"/>
      <c r="R164" s="190"/>
      <c r="AC164" s="190"/>
    </row>
    <row r="165" spans="14:29">
      <c r="N165" s="190"/>
      <c r="O165" s="190"/>
      <c r="P165" s="190"/>
      <c r="Q165" s="190"/>
      <c r="R165" s="190"/>
      <c r="AC165" s="190"/>
    </row>
    <row r="166" spans="14:29">
      <c r="N166" s="190"/>
      <c r="O166" s="190"/>
      <c r="P166" s="190"/>
      <c r="Q166" s="190"/>
      <c r="R166" s="190"/>
      <c r="AC166" s="190"/>
    </row>
    <row r="167" spans="14:29">
      <c r="N167" s="190"/>
      <c r="O167" s="190"/>
      <c r="P167" s="190"/>
      <c r="Q167" s="190"/>
      <c r="R167" s="190"/>
      <c r="AC167" s="190"/>
    </row>
    <row r="168" spans="14:29">
      <c r="N168" s="190"/>
      <c r="O168" s="190"/>
      <c r="P168" s="190"/>
      <c r="Q168" s="190"/>
      <c r="R168" s="190"/>
      <c r="AC168" s="190"/>
    </row>
    <row r="169" spans="14:29">
      <c r="N169" s="190"/>
      <c r="O169" s="190"/>
      <c r="P169" s="190"/>
      <c r="Q169" s="190"/>
      <c r="R169" s="190"/>
      <c r="AC169" s="190"/>
    </row>
    <row r="170" spans="14:29">
      <c r="N170" s="190"/>
      <c r="O170" s="190"/>
      <c r="P170" s="190"/>
      <c r="Q170" s="190"/>
      <c r="R170" s="190"/>
      <c r="AC170" s="190"/>
    </row>
    <row r="171" spans="14:29">
      <c r="N171" s="190"/>
      <c r="O171" s="190"/>
      <c r="P171" s="190"/>
      <c r="Q171" s="190"/>
      <c r="R171" s="190"/>
      <c r="AC171" s="190"/>
    </row>
    <row r="172" spans="14:29">
      <c r="N172" s="190"/>
      <c r="O172" s="190"/>
      <c r="P172" s="190"/>
      <c r="Q172" s="190"/>
      <c r="R172" s="190"/>
      <c r="AC172" s="190"/>
    </row>
    <row r="173" spans="14:29">
      <c r="N173" s="190"/>
      <c r="O173" s="190"/>
      <c r="P173" s="190"/>
      <c r="Q173" s="190"/>
      <c r="R173" s="190"/>
      <c r="AC173" s="190"/>
    </row>
    <row r="174" spans="14:29">
      <c r="N174" s="190"/>
      <c r="O174" s="190"/>
      <c r="P174" s="190"/>
      <c r="Q174" s="190"/>
      <c r="R174" s="190"/>
      <c r="AC174" s="190"/>
    </row>
    <row r="175" spans="14:29">
      <c r="N175" s="190"/>
      <c r="O175" s="190"/>
      <c r="P175" s="190"/>
      <c r="Q175" s="190"/>
      <c r="R175" s="190"/>
      <c r="AC175" s="190"/>
    </row>
    <row r="176" spans="14:29">
      <c r="N176" s="190"/>
      <c r="O176" s="190"/>
      <c r="P176" s="190"/>
      <c r="Q176" s="190"/>
      <c r="R176" s="190"/>
      <c r="AC176" s="190"/>
    </row>
    <row r="177" spans="14:18">
      <c r="N177" s="190"/>
      <c r="O177" s="190"/>
      <c r="P177" s="190"/>
      <c r="Q177" s="190"/>
      <c r="R177" s="190"/>
    </row>
    <row r="178" spans="14:18">
      <c r="N178" s="190"/>
      <c r="O178" s="190"/>
      <c r="P178" s="190"/>
      <c r="Q178" s="190"/>
      <c r="R178" s="190"/>
    </row>
    <row r="179" spans="14:18">
      <c r="N179" s="190"/>
      <c r="O179" s="190"/>
      <c r="P179" s="190"/>
      <c r="Q179" s="190"/>
      <c r="R179" s="190"/>
    </row>
    <row r="180" spans="14:18">
      <c r="N180" s="190"/>
      <c r="O180" s="190"/>
      <c r="P180" s="190"/>
      <c r="Q180" s="190"/>
      <c r="R180" s="190"/>
    </row>
  </sheetData>
  <mergeCells count="62">
    <mergeCell ref="C3:H3"/>
    <mergeCell ref="M3:AE3"/>
    <mergeCell ref="D6:E6"/>
    <mergeCell ref="C8:C13"/>
    <mergeCell ref="C14:C15"/>
    <mergeCell ref="D14:D15"/>
    <mergeCell ref="C17:K17"/>
    <mergeCell ref="M17:AE18"/>
    <mergeCell ref="C19:E19"/>
    <mergeCell ref="G19:I19"/>
    <mergeCell ref="A20:B20"/>
    <mergeCell ref="J21:J22"/>
    <mergeCell ref="A21:A22"/>
    <mergeCell ref="B21:B22"/>
    <mergeCell ref="C21:C22"/>
    <mergeCell ref="D21:D22"/>
    <mergeCell ref="E21:E22"/>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5:J26"/>
    <mergeCell ref="A25:A26"/>
    <mergeCell ref="B25:B26"/>
    <mergeCell ref="C25:C26"/>
    <mergeCell ref="D25:D26"/>
    <mergeCell ref="E25:E2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C32:I32"/>
    <mergeCell ref="H35:H41"/>
    <mergeCell ref="B44:J44"/>
    <mergeCell ref="M44:AE44"/>
    <mergeCell ref="E46:G46"/>
    <mergeCell ref="H46:J46"/>
    <mergeCell ref="N46:AC46"/>
  </mergeCells>
  <conditionalFormatting sqref="J30">
    <cfRule type="cellIs" dxfId="2139" priority="225" operator="notEqual">
      <formula>0</formula>
    </cfRule>
  </conditionalFormatting>
  <conditionalFormatting sqref="C48:C59 F48 C93:C104 C108:C119 C123:C134 C138:C149 F50 G151:G186">
    <cfRule type="cellIs" dxfId="2138" priority="224" operator="equal">
      <formula>0</formula>
    </cfRule>
  </conditionalFormatting>
  <conditionalFormatting sqref="AC48:AC59">
    <cfRule type="cellIs" dxfId="2137" priority="223" operator="equal">
      <formula>0</formula>
    </cfRule>
  </conditionalFormatting>
  <conditionalFormatting sqref="F60:F62">
    <cfRule type="cellIs" dxfId="2136" priority="222" operator="equal">
      <formula>0</formula>
    </cfRule>
  </conditionalFormatting>
  <conditionalFormatting sqref="F49">
    <cfRule type="cellIs" dxfId="2135" priority="221" operator="equal">
      <formula>0</formula>
    </cfRule>
  </conditionalFormatting>
  <conditionalFormatting sqref="F75:F77">
    <cfRule type="cellIs" dxfId="2134" priority="220" operator="equal">
      <formula>0</formula>
    </cfRule>
  </conditionalFormatting>
  <conditionalFormatting sqref="F90:F92">
    <cfRule type="cellIs" dxfId="2133" priority="219" operator="equal">
      <formula>0</formula>
    </cfRule>
  </conditionalFormatting>
  <conditionalFormatting sqref="F105:F107">
    <cfRule type="cellIs" dxfId="2132" priority="218" operator="equal">
      <formula>0</formula>
    </cfRule>
  </conditionalFormatting>
  <conditionalFormatting sqref="F120:F122">
    <cfRule type="cellIs" dxfId="2131" priority="217" operator="equal">
      <formula>0</formula>
    </cfRule>
  </conditionalFormatting>
  <conditionalFormatting sqref="F135:F137">
    <cfRule type="cellIs" dxfId="2130" priority="216" operator="equal">
      <formula>0</formula>
    </cfRule>
  </conditionalFormatting>
  <conditionalFormatting sqref="F51:F59">
    <cfRule type="cellIs" dxfId="2129" priority="215" operator="equal">
      <formula>0</formula>
    </cfRule>
  </conditionalFormatting>
  <conditionalFormatting sqref="E42:H43 AC15:AC16">
    <cfRule type="cellIs" dxfId="2128" priority="214" operator="equal">
      <formula>0</formula>
    </cfRule>
  </conditionalFormatting>
  <conditionalFormatting sqref="I43:J43">
    <cfRule type="cellIs" dxfId="2127" priority="213" operator="notEqual">
      <formula>0</formula>
    </cfRule>
  </conditionalFormatting>
  <conditionalFormatting sqref="K30:K31">
    <cfRule type="cellIs" dxfId="2126" priority="211" operator="notEqual">
      <formula>0</formula>
    </cfRule>
  </conditionalFormatting>
  <conditionalFormatting sqref="I42:J42">
    <cfRule type="cellIs" dxfId="2125" priority="210" operator="equal">
      <formula>0</formula>
    </cfRule>
  </conditionalFormatting>
  <conditionalFormatting sqref="B93:B104 B108:B119 B122:B134 B138:B149 B48:B59">
    <cfRule type="cellIs" dxfId="2124" priority="209" operator="equal">
      <formula>"P1"</formula>
    </cfRule>
  </conditionalFormatting>
  <conditionalFormatting sqref="B93:B104 B108:B119 B122:B134 B138:B149 B48:B59">
    <cfRule type="cellIs" dxfId="2123" priority="208" operator="equal">
      <formula>"P2"</formula>
    </cfRule>
  </conditionalFormatting>
  <conditionalFormatting sqref="B93:B104 B108:B119 B122:B134 B138:B149 B48:B59">
    <cfRule type="cellIs" dxfId="2122" priority="207" operator="equal">
      <formula>"P3"</formula>
    </cfRule>
  </conditionalFormatting>
  <conditionalFormatting sqref="B93:B104 B108:B119 B122:B134 B138:B149 B48:B59">
    <cfRule type="cellIs" dxfId="2121" priority="206" operator="equal">
      <formula>"P4"</formula>
    </cfRule>
  </conditionalFormatting>
  <conditionalFormatting sqref="B93:B104 B108:B119 B123:B134 B138:B149 B48:B59">
    <cfRule type="cellIs" dxfId="2120" priority="205" operator="equal">
      <formula>"P5"</formula>
    </cfRule>
  </conditionalFormatting>
  <conditionalFormatting sqref="I48 I50">
    <cfRule type="cellIs" dxfId="2119" priority="204" operator="equal">
      <formula>0</formula>
    </cfRule>
  </conditionalFormatting>
  <conditionalFormatting sqref="I60">
    <cfRule type="cellIs" dxfId="2118" priority="203" operator="equal">
      <formula>0</formula>
    </cfRule>
  </conditionalFormatting>
  <conditionalFormatting sqref="I49">
    <cfRule type="cellIs" dxfId="2117" priority="202" operator="equal">
      <formula>0</formula>
    </cfRule>
  </conditionalFormatting>
  <conditionalFormatting sqref="I51:I59">
    <cfRule type="cellIs" dxfId="2116" priority="201" operator="equal">
      <formula>0</formula>
    </cfRule>
  </conditionalFormatting>
  <conditionalFormatting sqref="I75">
    <cfRule type="cellIs" dxfId="2115" priority="200" operator="equal">
      <formula>0</formula>
    </cfRule>
  </conditionalFormatting>
  <conditionalFormatting sqref="I90">
    <cfRule type="cellIs" dxfId="2114" priority="199" operator="equal">
      <formula>0</formula>
    </cfRule>
  </conditionalFormatting>
  <conditionalFormatting sqref="I105">
    <cfRule type="cellIs" dxfId="2113" priority="198" operator="equal">
      <formula>0</formula>
    </cfRule>
  </conditionalFormatting>
  <conditionalFormatting sqref="I120">
    <cfRule type="cellIs" dxfId="2112" priority="197" operator="equal">
      <formula>0</formula>
    </cfRule>
  </conditionalFormatting>
  <conditionalFormatting sqref="I135">
    <cfRule type="cellIs" dxfId="2111" priority="196" operator="equal">
      <formula>0</formula>
    </cfRule>
  </conditionalFormatting>
  <conditionalFormatting sqref="H62">
    <cfRule type="cellIs" dxfId="2110" priority="195" operator="equal">
      <formula>0</formula>
    </cfRule>
  </conditionalFormatting>
  <conditionalFormatting sqref="H77">
    <cfRule type="cellIs" dxfId="2109" priority="194" operator="equal">
      <formula>0</formula>
    </cfRule>
  </conditionalFormatting>
  <conditionalFormatting sqref="H92">
    <cfRule type="cellIs" dxfId="2108" priority="193" operator="equal">
      <formula>0</formula>
    </cfRule>
  </conditionalFormatting>
  <conditionalFormatting sqref="H107">
    <cfRule type="cellIs" dxfId="2107" priority="192" operator="equal">
      <formula>0</formula>
    </cfRule>
  </conditionalFormatting>
  <conditionalFormatting sqref="H122">
    <cfRule type="cellIs" dxfId="2106" priority="191" operator="equal">
      <formula>0</formula>
    </cfRule>
  </conditionalFormatting>
  <conditionalFormatting sqref="H137">
    <cfRule type="cellIs" dxfId="2105" priority="190" operator="equal">
      <formula>0</formula>
    </cfRule>
  </conditionalFormatting>
  <conditionalFormatting sqref="F63 F65">
    <cfRule type="cellIs" dxfId="2104" priority="189" operator="equal">
      <formula>0</formula>
    </cfRule>
  </conditionalFormatting>
  <conditionalFormatting sqref="F64">
    <cfRule type="cellIs" dxfId="2103" priority="188" operator="equal">
      <formula>0</formula>
    </cfRule>
  </conditionalFormatting>
  <conditionalFormatting sqref="F66:F74">
    <cfRule type="cellIs" dxfId="2102" priority="187" operator="equal">
      <formula>0</formula>
    </cfRule>
  </conditionalFormatting>
  <conditionalFormatting sqref="I63 I65">
    <cfRule type="cellIs" dxfId="2101" priority="186" operator="equal">
      <formula>0</formula>
    </cfRule>
  </conditionalFormatting>
  <conditionalFormatting sqref="I64">
    <cfRule type="cellIs" dxfId="2100" priority="185" operator="equal">
      <formula>0</formula>
    </cfRule>
  </conditionalFormatting>
  <conditionalFormatting sqref="I66:I74">
    <cfRule type="cellIs" dxfId="2099" priority="184" operator="equal">
      <formula>0</formula>
    </cfRule>
  </conditionalFormatting>
  <conditionalFormatting sqref="E66:E74">
    <cfRule type="expression" dxfId="2098" priority="183">
      <formula>$B66=""</formula>
    </cfRule>
  </conditionalFormatting>
  <conditionalFormatting sqref="G66:G74">
    <cfRule type="expression" dxfId="2097" priority="182">
      <formula>$B66=""</formula>
    </cfRule>
  </conditionalFormatting>
  <conditionalFormatting sqref="H66:H74">
    <cfRule type="expression" dxfId="2096" priority="181">
      <formula>$B66=""</formula>
    </cfRule>
  </conditionalFormatting>
  <conditionalFormatting sqref="J66:J74">
    <cfRule type="expression" dxfId="2095" priority="180">
      <formula>$B66=""</formula>
    </cfRule>
  </conditionalFormatting>
  <conditionalFormatting sqref="F78 F80">
    <cfRule type="cellIs" dxfId="2094" priority="179" operator="equal">
      <formula>0</formula>
    </cfRule>
  </conditionalFormatting>
  <conditionalFormatting sqref="F79">
    <cfRule type="cellIs" dxfId="2093" priority="178" operator="equal">
      <formula>0</formula>
    </cfRule>
  </conditionalFormatting>
  <conditionalFormatting sqref="F81:F89">
    <cfRule type="cellIs" dxfId="2092" priority="177" operator="equal">
      <formula>0</formula>
    </cfRule>
  </conditionalFormatting>
  <conditionalFormatting sqref="I78 I80">
    <cfRule type="cellIs" dxfId="2091" priority="176" operator="equal">
      <formula>0</formula>
    </cfRule>
  </conditionalFormatting>
  <conditionalFormatting sqref="I79">
    <cfRule type="cellIs" dxfId="2090" priority="175" operator="equal">
      <formula>0</formula>
    </cfRule>
  </conditionalFormatting>
  <conditionalFormatting sqref="I81:I89">
    <cfRule type="cellIs" dxfId="2089" priority="174" operator="equal">
      <formula>0</formula>
    </cfRule>
  </conditionalFormatting>
  <conditionalFormatting sqref="E78:E89">
    <cfRule type="expression" dxfId="2088" priority="173">
      <formula>$B78=""</formula>
    </cfRule>
  </conditionalFormatting>
  <conditionalFormatting sqref="G78:G89">
    <cfRule type="expression" dxfId="2087" priority="172">
      <formula>$B78=""</formula>
    </cfRule>
  </conditionalFormatting>
  <conditionalFormatting sqref="H78:H89">
    <cfRule type="expression" dxfId="2086" priority="171">
      <formula>$B78=""</formula>
    </cfRule>
  </conditionalFormatting>
  <conditionalFormatting sqref="J78:J89">
    <cfRule type="expression" dxfId="2085" priority="170">
      <formula>$B78=""</formula>
    </cfRule>
  </conditionalFormatting>
  <conditionalFormatting sqref="F93 F95">
    <cfRule type="cellIs" dxfId="2084" priority="169" operator="equal">
      <formula>0</formula>
    </cfRule>
  </conditionalFormatting>
  <conditionalFormatting sqref="F94">
    <cfRule type="cellIs" dxfId="2083" priority="168" operator="equal">
      <formula>0</formula>
    </cfRule>
  </conditionalFormatting>
  <conditionalFormatting sqref="F96:F104">
    <cfRule type="cellIs" dxfId="2082" priority="167" operator="equal">
      <formula>0</formula>
    </cfRule>
  </conditionalFormatting>
  <conditionalFormatting sqref="I93 I95">
    <cfRule type="cellIs" dxfId="2081" priority="166" operator="equal">
      <formula>0</formula>
    </cfRule>
  </conditionalFormatting>
  <conditionalFormatting sqref="I94">
    <cfRule type="cellIs" dxfId="2080" priority="165" operator="equal">
      <formula>0</formula>
    </cfRule>
  </conditionalFormatting>
  <conditionalFormatting sqref="I96:I104">
    <cfRule type="cellIs" dxfId="2079" priority="164" operator="equal">
      <formula>0</formula>
    </cfRule>
  </conditionalFormatting>
  <conditionalFormatting sqref="E93:E104">
    <cfRule type="expression" dxfId="2078" priority="163">
      <formula>$B93=""</formula>
    </cfRule>
  </conditionalFormatting>
  <conditionalFormatting sqref="G93:G104">
    <cfRule type="expression" dxfId="2077" priority="162">
      <formula>$B93=""</formula>
    </cfRule>
  </conditionalFormatting>
  <conditionalFormatting sqref="H93:H104">
    <cfRule type="expression" dxfId="2076" priority="161">
      <formula>$B93=""</formula>
    </cfRule>
  </conditionalFormatting>
  <conditionalFormatting sqref="J93:J104">
    <cfRule type="expression" dxfId="2075" priority="160">
      <formula>$B93=""</formula>
    </cfRule>
  </conditionalFormatting>
  <conditionalFormatting sqref="F108 F110">
    <cfRule type="cellIs" dxfId="2074" priority="159" operator="equal">
      <formula>0</formula>
    </cfRule>
  </conditionalFormatting>
  <conditionalFormatting sqref="F109">
    <cfRule type="cellIs" dxfId="2073" priority="158" operator="equal">
      <formula>0</formula>
    </cfRule>
  </conditionalFormatting>
  <conditionalFormatting sqref="F111:F119">
    <cfRule type="cellIs" dxfId="2072" priority="157" operator="equal">
      <formula>0</formula>
    </cfRule>
  </conditionalFormatting>
  <conditionalFormatting sqref="I108 I110">
    <cfRule type="cellIs" dxfId="2071" priority="156" operator="equal">
      <formula>0</formula>
    </cfRule>
  </conditionalFormatting>
  <conditionalFormatting sqref="I109">
    <cfRule type="cellIs" dxfId="2070" priority="155" operator="equal">
      <formula>0</formula>
    </cfRule>
  </conditionalFormatting>
  <conditionalFormatting sqref="I111:I119">
    <cfRule type="cellIs" dxfId="2069" priority="154" operator="equal">
      <formula>0</formula>
    </cfRule>
  </conditionalFormatting>
  <conditionalFormatting sqref="E108:E119">
    <cfRule type="expression" dxfId="2068" priority="153">
      <formula>$B108=""</formula>
    </cfRule>
  </conditionalFormatting>
  <conditionalFormatting sqref="G108:G119">
    <cfRule type="expression" dxfId="2067" priority="152">
      <formula>$B108=""</formula>
    </cfRule>
  </conditionalFormatting>
  <conditionalFormatting sqref="H108:H119">
    <cfRule type="expression" dxfId="2066" priority="151">
      <formula>$B108=""</formula>
    </cfRule>
  </conditionalFormatting>
  <conditionalFormatting sqref="J108:J119">
    <cfRule type="expression" dxfId="2065" priority="150">
      <formula>$B108=""</formula>
    </cfRule>
  </conditionalFormatting>
  <conditionalFormatting sqref="F123 F125">
    <cfRule type="cellIs" dxfId="2064" priority="149" operator="equal">
      <formula>0</formula>
    </cfRule>
  </conditionalFormatting>
  <conditionalFormatting sqref="F124">
    <cfRule type="cellIs" dxfId="2063" priority="148" operator="equal">
      <formula>0</formula>
    </cfRule>
  </conditionalFormatting>
  <conditionalFormatting sqref="F126:F134">
    <cfRule type="cellIs" dxfId="2062" priority="147" operator="equal">
      <formula>0</formula>
    </cfRule>
  </conditionalFormatting>
  <conditionalFormatting sqref="I123 I125">
    <cfRule type="cellIs" dxfId="2061" priority="146" operator="equal">
      <formula>0</formula>
    </cfRule>
  </conditionalFormatting>
  <conditionalFormatting sqref="I124">
    <cfRule type="cellIs" dxfId="2060" priority="145" operator="equal">
      <formula>0</formula>
    </cfRule>
  </conditionalFormatting>
  <conditionalFormatting sqref="I126:I134">
    <cfRule type="cellIs" dxfId="2059" priority="144" operator="equal">
      <formula>0</formula>
    </cfRule>
  </conditionalFormatting>
  <conditionalFormatting sqref="E123:E134">
    <cfRule type="expression" dxfId="2058" priority="143">
      <formula>$B123=""</formula>
    </cfRule>
  </conditionalFormatting>
  <conditionalFormatting sqref="G123:G134">
    <cfRule type="expression" dxfId="2057" priority="142">
      <formula>$B123=""</formula>
    </cfRule>
  </conditionalFormatting>
  <conditionalFormatting sqref="H123:H134">
    <cfRule type="expression" dxfId="2056" priority="141">
      <formula>$B123=""</formula>
    </cfRule>
  </conditionalFormatting>
  <conditionalFormatting sqref="J123:J134">
    <cfRule type="expression" dxfId="2055" priority="140">
      <formula>$B123=""</formula>
    </cfRule>
  </conditionalFormatting>
  <conditionalFormatting sqref="F150">
    <cfRule type="cellIs" dxfId="2054" priority="139" operator="equal">
      <formula>0</formula>
    </cfRule>
  </conditionalFormatting>
  <conditionalFormatting sqref="I150">
    <cfRule type="cellIs" dxfId="2053" priority="138" operator="equal">
      <formula>0</formula>
    </cfRule>
  </conditionalFormatting>
  <conditionalFormatting sqref="F138 F140">
    <cfRule type="cellIs" dxfId="2052" priority="137" operator="equal">
      <formula>0</formula>
    </cfRule>
  </conditionalFormatting>
  <conditionalFormatting sqref="F139">
    <cfRule type="cellIs" dxfId="2051" priority="136" operator="equal">
      <formula>0</formula>
    </cfRule>
  </conditionalFormatting>
  <conditionalFormatting sqref="F141:F149">
    <cfRule type="cellIs" dxfId="2050" priority="135" operator="equal">
      <formula>0</formula>
    </cfRule>
  </conditionalFormatting>
  <conditionalFormatting sqref="I138 I140">
    <cfRule type="cellIs" dxfId="2049" priority="134" operator="equal">
      <formula>0</formula>
    </cfRule>
  </conditionalFormatting>
  <conditionalFormatting sqref="I139">
    <cfRule type="cellIs" dxfId="2048" priority="133" operator="equal">
      <formula>0</formula>
    </cfRule>
  </conditionalFormatting>
  <conditionalFormatting sqref="I141:I149">
    <cfRule type="cellIs" dxfId="2047" priority="132" operator="equal">
      <formula>0</formula>
    </cfRule>
  </conditionalFormatting>
  <conditionalFormatting sqref="E138:E149">
    <cfRule type="expression" dxfId="2046" priority="131">
      <formula>$B138=""</formula>
    </cfRule>
  </conditionalFormatting>
  <conditionalFormatting sqref="G138:G149">
    <cfRule type="expression" dxfId="2045" priority="130">
      <formula>$B138=""</formula>
    </cfRule>
  </conditionalFormatting>
  <conditionalFormatting sqref="H138:H149">
    <cfRule type="expression" dxfId="2044" priority="129">
      <formula>$B138=""</formula>
    </cfRule>
  </conditionalFormatting>
  <conditionalFormatting sqref="J138:J149">
    <cfRule type="expression" dxfId="2043" priority="128">
      <formula>$B138=""</formula>
    </cfRule>
  </conditionalFormatting>
  <conditionalFormatting sqref="J57:J59">
    <cfRule type="expression" dxfId="2042" priority="121">
      <formula>$B57=""</formula>
    </cfRule>
  </conditionalFormatting>
  <conditionalFormatting sqref="J55:J56">
    <cfRule type="expression" dxfId="2041" priority="120">
      <formula>$B55=""</formula>
    </cfRule>
  </conditionalFormatting>
  <conditionalFormatting sqref="G63">
    <cfRule type="expression" dxfId="2040" priority="119">
      <formula>$B63=""</formula>
    </cfRule>
  </conditionalFormatting>
  <conditionalFormatting sqref="H63">
    <cfRule type="expression" dxfId="2039" priority="118">
      <formula>$B63=""</formula>
    </cfRule>
  </conditionalFormatting>
  <conditionalFormatting sqref="J63">
    <cfRule type="expression" dxfId="2038" priority="117">
      <formula>$B63=""</formula>
    </cfRule>
  </conditionalFormatting>
  <conditionalFormatting sqref="N11:R14 AD11:AD14">
    <cfRule type="cellIs" dxfId="2037" priority="116" operator="equal">
      <formula>0</formula>
    </cfRule>
  </conditionalFormatting>
  <conditionalFormatting sqref="N6">
    <cfRule type="cellIs" dxfId="2036" priority="115" operator="equal">
      <formula>0</formula>
    </cfRule>
  </conditionalFormatting>
  <conditionalFormatting sqref="N6:AB14 AD6:AD14">
    <cfRule type="cellIs" dxfId="2035" priority="114" operator="equal">
      <formula>0</formula>
    </cfRule>
  </conditionalFormatting>
  <conditionalFormatting sqref="AD28 AD26 AD24 AD22">
    <cfRule type="cellIs" dxfId="2034" priority="113" operator="equal">
      <formula>0</formula>
    </cfRule>
  </conditionalFormatting>
  <conditionalFormatting sqref="AE22:AE26">
    <cfRule type="cellIs" dxfId="2033" priority="112" operator="equal">
      <formula>"""adjustment needed"""</formula>
    </cfRule>
  </conditionalFormatting>
  <conditionalFormatting sqref="AE22 AE24 AE26">
    <cfRule type="cellIs" dxfId="2032" priority="111" operator="equal">
      <formula>"adjustment needed"</formula>
    </cfRule>
  </conditionalFormatting>
  <conditionalFormatting sqref="AE28">
    <cfRule type="cellIs" dxfId="2031" priority="110" operator="equal">
      <formula>"""adjustment needed"""</formula>
    </cfRule>
  </conditionalFormatting>
  <conditionalFormatting sqref="AE28">
    <cfRule type="cellIs" dxfId="2030" priority="109" operator="equal">
      <formula>"adjustment needed"</formula>
    </cfRule>
  </conditionalFormatting>
  <conditionalFormatting sqref="AD21:AD29">
    <cfRule type="cellIs" dxfId="2029" priority="108" operator="equal">
      <formula>0</formula>
    </cfRule>
  </conditionalFormatting>
  <conditionalFormatting sqref="C63:C74">
    <cfRule type="cellIs" dxfId="2028" priority="107" operator="equal">
      <formula>0</formula>
    </cfRule>
  </conditionalFormatting>
  <conditionalFormatting sqref="B63 B65:B74">
    <cfRule type="cellIs" dxfId="2027" priority="106" operator="equal">
      <formula>"P4"</formula>
    </cfRule>
  </conditionalFormatting>
  <conditionalFormatting sqref="B63 B65:B74">
    <cfRule type="cellIs" dxfId="2026" priority="104" operator="equal">
      <formula>"P1"</formula>
    </cfRule>
  </conditionalFormatting>
  <conditionalFormatting sqref="B63 B65:B74">
    <cfRule type="cellIs" dxfId="2025" priority="103" operator="equal">
      <formula>"P2"</formula>
    </cfRule>
  </conditionalFormatting>
  <conditionalFormatting sqref="B63 B65:B74">
    <cfRule type="cellIs" dxfId="2024" priority="102" operator="equal">
      <formula>"P3"</formula>
    </cfRule>
  </conditionalFormatting>
  <conditionalFormatting sqref="B63 B65:B74">
    <cfRule type="cellIs" dxfId="2023" priority="101" operator="equal">
      <formula>"P5"</formula>
    </cfRule>
  </conditionalFormatting>
  <conditionalFormatting sqref="C78:C89">
    <cfRule type="cellIs" dxfId="2022" priority="100" operator="equal">
      <formula>0</formula>
    </cfRule>
  </conditionalFormatting>
  <conditionalFormatting sqref="B78:B89">
    <cfRule type="cellIs" dxfId="2021" priority="98" operator="equal">
      <formula>"P1"</formula>
    </cfRule>
  </conditionalFormatting>
  <conditionalFormatting sqref="B78:B89">
    <cfRule type="cellIs" dxfId="2020" priority="97" operator="equal">
      <formula>"P2"</formula>
    </cfRule>
  </conditionalFormatting>
  <conditionalFormatting sqref="B78:B89">
    <cfRule type="cellIs" dxfId="2019" priority="96" operator="equal">
      <formula>"P3"</formula>
    </cfRule>
  </conditionalFormatting>
  <conditionalFormatting sqref="B78:B89">
    <cfRule type="cellIs" dxfId="2018" priority="95" operator="equal">
      <formula>"P4"</formula>
    </cfRule>
  </conditionalFormatting>
  <conditionalFormatting sqref="B78:B89">
    <cfRule type="cellIs" dxfId="2017" priority="94" operator="equal">
      <formula>"P5"</formula>
    </cfRule>
  </conditionalFormatting>
  <conditionalFormatting sqref="E48:E50">
    <cfRule type="expression" dxfId="2016" priority="93">
      <formula>$B48=""</formula>
    </cfRule>
  </conditionalFormatting>
  <conditionalFormatting sqref="G48:G50">
    <cfRule type="expression" dxfId="2015" priority="92">
      <formula>$B48=""</formula>
    </cfRule>
  </conditionalFormatting>
  <conditionalFormatting sqref="H48:H50">
    <cfRule type="expression" dxfId="2014" priority="91">
      <formula>$B48=""</formula>
    </cfRule>
  </conditionalFormatting>
  <conditionalFormatting sqref="J48:J49">
    <cfRule type="expression" dxfId="2013" priority="90">
      <formula>$B48=""</formula>
    </cfRule>
  </conditionalFormatting>
  <conditionalFormatting sqref="J50:J51">
    <cfRule type="expression" dxfId="2012" priority="89">
      <formula>$B50=""</formula>
    </cfRule>
  </conditionalFormatting>
  <conditionalFormatting sqref="E63">
    <cfRule type="expression" dxfId="2011" priority="88">
      <formula>$B63=""</formula>
    </cfRule>
  </conditionalFormatting>
  <conditionalFormatting sqref="H35:H41">
    <cfRule type="expression" dxfId="2010" priority="87">
      <formula>$D14="yes"</formula>
    </cfRule>
  </conditionalFormatting>
  <conditionalFormatting sqref="B64">
    <cfRule type="cellIs" dxfId="2009" priority="86" operator="equal">
      <formula>"P1"</formula>
    </cfRule>
  </conditionalFormatting>
  <conditionalFormatting sqref="B64">
    <cfRule type="cellIs" dxfId="2008" priority="85" operator="equal">
      <formula>"P2"</formula>
    </cfRule>
  </conditionalFormatting>
  <conditionalFormatting sqref="B64">
    <cfRule type="cellIs" dxfId="2007" priority="84" operator="equal">
      <formula>"P3"</formula>
    </cfRule>
  </conditionalFormatting>
  <conditionalFormatting sqref="B64">
    <cfRule type="cellIs" dxfId="2006" priority="83" operator="equal">
      <formula>"P4"</formula>
    </cfRule>
  </conditionalFormatting>
  <conditionalFormatting sqref="B64">
    <cfRule type="cellIs" dxfId="2005" priority="82" operator="equal">
      <formula>"P5"</formula>
    </cfRule>
  </conditionalFormatting>
  <conditionalFormatting sqref="D48:D60">
    <cfRule type="expression" dxfId="2004" priority="81">
      <formula>$D$48=0</formula>
    </cfRule>
  </conditionalFormatting>
  <conditionalFormatting sqref="D49:D59">
    <cfRule type="cellIs" dxfId="2003" priority="80" operator="equal">
      <formula>0</formula>
    </cfRule>
  </conditionalFormatting>
  <conditionalFormatting sqref="D63:D75">
    <cfRule type="expression" dxfId="2002" priority="79">
      <formula>$D$48=0</formula>
    </cfRule>
  </conditionalFormatting>
  <conditionalFormatting sqref="D64:D74">
    <cfRule type="cellIs" dxfId="2001" priority="78" operator="equal">
      <formula>0</formula>
    </cfRule>
  </conditionalFormatting>
  <conditionalFormatting sqref="D78:D90">
    <cfRule type="expression" dxfId="2000" priority="77">
      <formula>$D$48=0</formula>
    </cfRule>
  </conditionalFormatting>
  <conditionalFormatting sqref="D79:D89">
    <cfRule type="cellIs" dxfId="1999" priority="76" operator="equal">
      <formula>0</formula>
    </cfRule>
  </conditionalFormatting>
  <conditionalFormatting sqref="D93:D105">
    <cfRule type="expression" dxfId="1998" priority="75">
      <formula>$D$48=0</formula>
    </cfRule>
  </conditionalFormatting>
  <conditionalFormatting sqref="D94:D104">
    <cfRule type="cellIs" dxfId="1997" priority="74" operator="equal">
      <formula>0</formula>
    </cfRule>
  </conditionalFormatting>
  <conditionalFormatting sqref="D108:D120">
    <cfRule type="expression" dxfId="1996" priority="73">
      <formula>$D$48=0</formula>
    </cfRule>
  </conditionalFormatting>
  <conditionalFormatting sqref="D109:D119">
    <cfRule type="cellIs" dxfId="1995" priority="72" operator="equal">
      <formula>0</formula>
    </cfRule>
  </conditionalFormatting>
  <conditionalFormatting sqref="D123:D135">
    <cfRule type="expression" dxfId="1994" priority="71">
      <formula>$D$48=0</formula>
    </cfRule>
  </conditionalFormatting>
  <conditionalFormatting sqref="D124:D134">
    <cfRule type="cellIs" dxfId="1993" priority="70" operator="equal">
      <formula>0</formula>
    </cfRule>
  </conditionalFormatting>
  <conditionalFormatting sqref="D138:D150">
    <cfRule type="expression" dxfId="1992" priority="69">
      <formula>$D$48=0</formula>
    </cfRule>
  </conditionalFormatting>
  <conditionalFormatting sqref="D139:D149">
    <cfRule type="cellIs" dxfId="1991" priority="68" operator="equal">
      <formula>0</formula>
    </cfRule>
  </conditionalFormatting>
  <conditionalFormatting sqref="M48:M59">
    <cfRule type="expression" dxfId="1990" priority="67">
      <formula>$D$48=0</formula>
    </cfRule>
  </conditionalFormatting>
  <conditionalFormatting sqref="M49:M59">
    <cfRule type="cellIs" dxfId="1989" priority="66" operator="equal">
      <formula>0</formula>
    </cfRule>
  </conditionalFormatting>
  <conditionalFormatting sqref="N62:S62 N77:S77 N92:S92 N107:S107 N122:S122 N137:S137 N60:AC61 N75:AC76 N90:AC91 N105:AC106 N120:AC121 N135:AC136 N150:AC151">
    <cfRule type="cellIs" dxfId="1988" priority="50" operator="equal">
      <formula>0</formula>
    </cfRule>
  </conditionalFormatting>
  <conditionalFormatting sqref="AC63:AC74 AC78:AC89 AC93:AC104 AC108:AC119 AC123:AC134 AC138:AC149">
    <cfRule type="cellIs" dxfId="1987" priority="49" operator="equal">
      <formula>0</formula>
    </cfRule>
  </conditionalFormatting>
  <conditionalFormatting sqref="U62:AC62 U77:AC77 U92:AC92 U107:AC107 U122:AC122 U137:AC137 AC63:AC74 AC78:AC89 AC93:AC104 AC108:AC119 AC123:AC134 AC138:AC149">
    <cfRule type="cellIs" dxfId="1986" priority="48" operator="equal">
      <formula>0</formula>
    </cfRule>
  </conditionalFormatting>
  <conditionalFormatting sqref="M60">
    <cfRule type="expression" dxfId="1985" priority="47">
      <formula>$D$48=0</formula>
    </cfRule>
  </conditionalFormatting>
  <conditionalFormatting sqref="M63:M75">
    <cfRule type="expression" dxfId="1984" priority="46">
      <formula>$D$48=0</formula>
    </cfRule>
  </conditionalFormatting>
  <conditionalFormatting sqref="M64:M74">
    <cfRule type="cellIs" dxfId="1983" priority="45" operator="equal">
      <formula>0</formula>
    </cfRule>
  </conditionalFormatting>
  <conditionalFormatting sqref="M78:M90">
    <cfRule type="expression" dxfId="1982" priority="44">
      <formula>$D$48=0</formula>
    </cfRule>
  </conditionalFormatting>
  <conditionalFormatting sqref="M79:M89">
    <cfRule type="cellIs" dxfId="1981" priority="43" operator="equal">
      <formula>0</formula>
    </cfRule>
  </conditionalFormatting>
  <conditionalFormatting sqref="M93:M105">
    <cfRule type="expression" dxfId="1980" priority="42">
      <formula>$D$48=0</formula>
    </cfRule>
  </conditionalFormatting>
  <conditionalFormatting sqref="M94:M104">
    <cfRule type="cellIs" dxfId="1979" priority="41" operator="equal">
      <formula>0</formula>
    </cfRule>
  </conditionalFormatting>
  <conditionalFormatting sqref="M108:M120">
    <cfRule type="expression" dxfId="1978" priority="40">
      <formula>$D$48=0</formula>
    </cfRule>
  </conditionalFormatting>
  <conditionalFormatting sqref="M109:M119">
    <cfRule type="cellIs" dxfId="1977" priority="39" operator="equal">
      <formula>0</formula>
    </cfRule>
  </conditionalFormatting>
  <conditionalFormatting sqref="M123:M135">
    <cfRule type="expression" dxfId="1976" priority="38">
      <formula>$D$48=0</formula>
    </cfRule>
  </conditionalFormatting>
  <conditionalFormatting sqref="M124:M134">
    <cfRule type="cellIs" dxfId="1975" priority="37" operator="equal">
      <formula>0</formula>
    </cfRule>
  </conditionalFormatting>
  <conditionalFormatting sqref="M138:M150">
    <cfRule type="expression" dxfId="1974" priority="36">
      <formula>$D$48=0</formula>
    </cfRule>
  </conditionalFormatting>
  <conditionalFormatting sqref="M139:M149">
    <cfRule type="cellIs" dxfId="1973" priority="35" operator="equal">
      <formula>0</formula>
    </cfRule>
  </conditionalFormatting>
  <conditionalFormatting sqref="F35:F41">
    <cfRule type="cellIs" dxfId="1972" priority="34" operator="notEqual">
      <formula>0</formula>
    </cfRule>
  </conditionalFormatting>
  <conditionalFormatting sqref="D35:F35 C36:E38 C39:F41">
    <cfRule type="cellIs" dxfId="1971" priority="33" operator="equal">
      <formula>0</formula>
    </cfRule>
  </conditionalFormatting>
  <conditionalFormatting sqref="F36:F38">
    <cfRule type="cellIs" dxfId="1970" priority="32" operator="equal">
      <formula>0</formula>
    </cfRule>
  </conditionalFormatting>
  <conditionalFormatting sqref="G35:G41">
    <cfRule type="cellIs" dxfId="1969" priority="31" operator="equal">
      <formula>0</formula>
    </cfRule>
  </conditionalFormatting>
  <conditionalFormatting sqref="C35">
    <cfRule type="cellIs" dxfId="1968" priority="30" operator="equal">
      <formula>0</formula>
    </cfRule>
  </conditionalFormatting>
  <conditionalFormatting sqref="K21 H21 H29 K23 K25 K27">
    <cfRule type="cellIs" dxfId="1967" priority="29" operator="notEqual">
      <formula>0</formula>
    </cfRule>
  </conditionalFormatting>
  <conditionalFormatting sqref="K29">
    <cfRule type="cellIs" dxfId="1966" priority="28" operator="notEqual">
      <formula>0</formula>
    </cfRule>
  </conditionalFormatting>
  <conditionalFormatting sqref="H23">
    <cfRule type="cellIs" dxfId="1965" priority="27" operator="notEqual">
      <formula>0</formula>
    </cfRule>
  </conditionalFormatting>
  <conditionalFormatting sqref="H25">
    <cfRule type="cellIs" dxfId="1964" priority="26" operator="notEqual">
      <formula>0</formula>
    </cfRule>
  </conditionalFormatting>
  <conditionalFormatting sqref="H27">
    <cfRule type="cellIs" dxfId="1963" priority="25" operator="notEqual">
      <formula>0</formula>
    </cfRule>
  </conditionalFormatting>
  <conditionalFormatting sqref="N21:AC21 N22:AB29">
    <cfRule type="cellIs" dxfId="1962" priority="24" operator="equal">
      <formula>0</formula>
    </cfRule>
  </conditionalFormatting>
  <conditionalFormatting sqref="AC22:AC29">
    <cfRule type="cellIs" dxfId="1961" priority="23" operator="equal">
      <formula>0</formula>
    </cfRule>
  </conditionalFormatting>
  <conditionalFormatting sqref="AC6:AC14">
    <cfRule type="cellIs" dxfId="1960" priority="22" operator="equal">
      <formula>0</formula>
    </cfRule>
  </conditionalFormatting>
  <conditionalFormatting sqref="J53:J54">
    <cfRule type="expression" dxfId="1959" priority="15">
      <formula>$B53=""</formula>
    </cfRule>
  </conditionalFormatting>
  <conditionalFormatting sqref="J52">
    <cfRule type="expression" dxfId="1958" priority="14">
      <formula>$B52=""</formula>
    </cfRule>
  </conditionalFormatting>
  <conditionalFormatting sqref="E64:E65">
    <cfRule type="expression" dxfId="1957" priority="13">
      <formula>$B64=""</formula>
    </cfRule>
  </conditionalFormatting>
  <conditionalFormatting sqref="G65">
    <cfRule type="expression" dxfId="1956" priority="12">
      <formula>$B65=""</formula>
    </cfRule>
  </conditionalFormatting>
  <conditionalFormatting sqref="H65">
    <cfRule type="expression" dxfId="1955" priority="11">
      <formula>$B65=""</formula>
    </cfRule>
  </conditionalFormatting>
  <conditionalFormatting sqref="G64">
    <cfRule type="expression" dxfId="1954" priority="10">
      <formula>$B64=""</formula>
    </cfRule>
  </conditionalFormatting>
  <conditionalFormatting sqref="H64">
    <cfRule type="expression" dxfId="1953" priority="9">
      <formula>$B64=""</formula>
    </cfRule>
  </conditionalFormatting>
  <conditionalFormatting sqref="J65">
    <cfRule type="expression" dxfId="1952" priority="8">
      <formula>$B65=""</formula>
    </cfRule>
  </conditionalFormatting>
  <conditionalFormatting sqref="J64">
    <cfRule type="expression" dxfId="1951" priority="7">
      <formula>$B64=""</formula>
    </cfRule>
  </conditionalFormatting>
  <conditionalFormatting sqref="E51:E59">
    <cfRule type="expression" dxfId="1950" priority="6">
      <formula>$B51=""</formula>
    </cfRule>
  </conditionalFormatting>
  <conditionalFormatting sqref="G51:G59">
    <cfRule type="expression" dxfId="1949" priority="5">
      <formula>$B51=""</formula>
    </cfRule>
  </conditionalFormatting>
  <conditionalFormatting sqref="H51">
    <cfRule type="expression" dxfId="1948" priority="4">
      <formula>$B51=""</formula>
    </cfRule>
  </conditionalFormatting>
  <conditionalFormatting sqref="H52:H59">
    <cfRule type="expression" dxfId="1947" priority="3">
      <formula>$B52=""</formula>
    </cfRule>
  </conditionalFormatting>
  <conditionalFormatting sqref="AE6:AE14">
    <cfRule type="cellIs" dxfId="1946" priority="2" operator="equal">
      <formula>0</formula>
    </cfRule>
  </conditionalFormatting>
  <conditionalFormatting sqref="AE6:AE14">
    <cfRule type="cellIs" dxfId="1945" priority="1" operator="equal">
      <formula>0</formula>
    </cfRule>
  </conditionalFormatting>
  <dataValidations count="1">
    <dataValidation type="list" allowBlank="1" showInputMessage="1" showErrorMessage="1" sqref="D14" xr:uid="{00670058-0055-4E08-98C5-00FD0036007B}">
      <formula1>$AK$5:$AK$6</formula1>
    </dataValidation>
  </dataValidations>
  <pageMargins left="0.7" right="0.7" top="0.78740157500000008" bottom="0.78740157500000008" header="0.3" footer="0.3"/>
  <pageSetup paperSize="9" scale="30" orientation="portrait"/>
  <extLst>
    <ext xmlns:x14="http://schemas.microsoft.com/office/spreadsheetml/2009/9/main" uri="{78C0D931-6437-407d-A8EE-F0AAD7539E65}">
      <x14:conditionalFormattings>
        <x14:conditionalFormatting xmlns:xm="http://schemas.microsoft.com/office/excel/2006/main">
          <x14:cfRule type="expression" priority="240" id="{00380013-002B-4993-8EBF-004C00C80001}">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39" id="{00810097-0045-405E-81CF-00A800CD00CF}">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38" id="{00BC0067-00C5-4652-B35A-001D00E90063}">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37" id="{007B0002-00FC-467A-91FD-000B008D0049}">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36" id="{00490090-006D-4F7A-A5D5-005A004F00C5}">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35" id="{00E1001A-0036-447E-BDBC-009F0039003A}">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34" id="{0046002D-000B-48FD-BF9B-00A40037001F}">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33" id="{00FA008D-00B4-4135-9265-00B100380098}">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32" id="{008F00C6-00E3-4755-9DF2-005200E70003}">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31" id="{00BA007B-0042-469B-AB45-00280065001C}">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30" id="{00C400BD-0059-4F2B-8B22-002B00200079}">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29" id="{002500C0-0064-4E22-B218-00D6006E0091}">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28" id="{00120030-0069-47F6-BA62-00A20013004B}">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27" id="{00130024-0027-419A-AC1B-00AC005800CE}">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26" id="{003A0037-0047-4CA9-8937-008A00500047}">
            <xm:f>AND($D48&gt;='Basisdaten zum Projekt'!$D$20,$D48&lt;='Basisdaten zum Projekt'!$E$20,'Basisdaten zum Projekt'!$F$20="x")</xm:f>
            <x14:dxf>
              <fill>
                <patternFill patternType="solid">
                  <fgColor indexed="26"/>
                  <bgColor indexed="26"/>
                </patternFill>
              </fill>
            </x14:dxf>
          </x14:cfRule>
          <xm:sqref>N48:N59 N78:N89 N93:N104 N108:N119 N123:N134 N138:N149</xm:sqref>
        </x14:conditionalFormatting>
        <x14:conditionalFormatting xmlns:xm="http://schemas.microsoft.com/office/excel/2006/main">
          <x14:cfRule type="cellIs" priority="212" operator="greaterThan" id="{00E40026-0053-4961-8620-00E1008F0048}">
            <xm:f>'Basisdaten zum Projekt'!$C$7</xm:f>
            <x14:dxf>
              <font>
                <color rgb="FFF2F2F2"/>
              </font>
            </x14:dxf>
          </x14:cfRule>
          <xm:sqref>C48:C62 C75:C77 C90:C149</xm:sqref>
        </x14:conditionalFormatting>
        <x14:conditionalFormatting xmlns:xm="http://schemas.microsoft.com/office/excel/2006/main">
          <x14:cfRule type="cellIs" priority="105" operator="greaterThan" id="{00FF0072-00AA-4476-A8DB-002B00690007}">
            <xm:f>'Basisdaten zum Projekt'!$C$7</xm:f>
            <x14:dxf>
              <font>
                <color rgb="FFF2F2F2"/>
              </font>
            </x14:dxf>
          </x14:cfRule>
          <xm:sqref>C63:C74</xm:sqref>
        </x14:conditionalFormatting>
        <x14:conditionalFormatting xmlns:xm="http://schemas.microsoft.com/office/excel/2006/main">
          <x14:cfRule type="cellIs" priority="99" operator="greaterThan" id="{00E200C1-0029-41C4-9CB3-00C4007B009E}">
            <xm:f>'Basisdaten zum Projekt'!$C$7</xm:f>
            <x14:dxf>
              <font>
                <color rgb="FFF2F2F2"/>
              </font>
            </x14:dxf>
          </x14:cfRule>
          <xm:sqref>C78:C89</xm:sqref>
        </x14:conditionalFormatting>
        <x14:conditionalFormatting xmlns:xm="http://schemas.microsoft.com/office/excel/2006/main">
          <x14:cfRule type="expression" priority="65" id="{00F60037-00CD-4B7D-BF23-005B0001007F}">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64" id="{004800D4-0099-4FAC-8B00-00F600A20003}">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63" id="{0044007A-00AC-42D2-8BF0-003600A0002B}">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62" id="{00220037-0098-4BA3-BA05-001D008A0042}">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61" id="{0064000C-002A-4A60-8D6B-00F200930099}">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60" id="{00C700C0-00BF-4C9C-9B6F-00EB000200CC}">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59" id="{00E40076-0067-41A2-A86C-00ED00F60060}">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58" id="{00C500B7-0090-422C-A683-0059009400F1}">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57" id="{00A000E8-00E7-45D4-8276-00DB00AA0023}">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56" id="{00F3004D-00D8-4B93-8AFF-001800D300E9}">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55" id="{00930056-009B-46A2-84A3-0025003A00CF}">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54" id="{00630020-00E0-423F-BB91-002800AF002F}">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53" id="{00CC00FE-00CF-4FE2-89DE-00E700FB008A}">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52" id="{00BD0028-009E-40EE-BB0D-0051001600A2}">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51" id="{0018000E-0085-43E9-9B56-002F004D00D9}">
            <xm:f>AND($D63&gt;='Basisdaten zum Projekt'!$D$20,$D63&lt;='Basisdaten zum Projekt'!$E$20,'Basisdaten zum Projekt'!$F$20="x")</xm:f>
            <x14:dxf>
              <fill>
                <patternFill patternType="solid">
                  <fgColor indexed="26"/>
                  <bgColor indexed="26"/>
                </patternFill>
              </fill>
            </x14:dxf>
          </x14:cfRule>
          <xm:sqref>N63:N74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700-000000000000}">
          <x14:formula1>
            <xm:f>'Übersicht Berichte'!$A$3:$A$8</xm:f>
          </x14:formula1>
          <xm:sqref>H5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L180"/>
  <sheetViews>
    <sheetView showGridLines="0" topLeftCell="I1" zoomScale="80" workbookViewId="0">
      <selection activeCell="N6" sqref="N6:AB6"/>
    </sheetView>
  </sheetViews>
  <sheetFormatPr baseColWidth="10" defaultColWidth="11.5546875" defaultRowHeight="15" outlineLevelRow="1" outlineLevelCol="1"/>
  <cols>
    <col min="1" max="2" width="11.109375" style="4" customWidth="1"/>
    <col min="3" max="11" width="14.6640625" style="4" customWidth="1"/>
    <col min="12" max="12" width="4.77734375" style="4" customWidth="1"/>
    <col min="13" max="13" width="9.5546875" style="4" customWidth="1"/>
    <col min="14" max="14" width="10" style="4" customWidth="1"/>
    <col min="15" max="15" width="10.5546875" style="4" customWidth="1"/>
    <col min="16" max="18" width="10.33203125" style="4" customWidth="1"/>
    <col min="19" max="28" width="10.33203125" style="4" customWidth="1" outlineLevel="1"/>
    <col min="29" max="29" width="10.21875" style="4" bestFit="1" customWidth="1"/>
    <col min="30" max="30" width="19.5546875" style="4" bestFit="1" customWidth="1"/>
    <col min="31" max="31" width="14.77734375" style="4" customWidth="1"/>
    <col min="32" max="36" width="11.5546875" style="4"/>
    <col min="37" max="37" width="0" style="4" hidden="1" customWidth="1"/>
    <col min="38" max="16384" width="11.5546875" style="4"/>
  </cols>
  <sheetData>
    <row r="3" spans="3:38" ht="60.75" customHeight="1">
      <c r="C3" s="357" t="s">
        <v>320</v>
      </c>
      <c r="D3" s="357"/>
      <c r="E3" s="357"/>
      <c r="F3" s="357"/>
      <c r="G3" s="357"/>
      <c r="H3" s="357"/>
      <c r="M3" s="348" t="s">
        <v>321</v>
      </c>
      <c r="N3" s="348"/>
      <c r="O3" s="348"/>
      <c r="P3" s="348"/>
      <c r="Q3" s="348"/>
      <c r="R3" s="348"/>
      <c r="S3" s="348"/>
      <c r="T3" s="348"/>
      <c r="U3" s="348"/>
      <c r="V3" s="348"/>
      <c r="W3" s="348"/>
      <c r="X3" s="348"/>
      <c r="Y3" s="348"/>
      <c r="Z3" s="348"/>
      <c r="AA3" s="348"/>
      <c r="AB3" s="348"/>
      <c r="AC3" s="348"/>
      <c r="AD3" s="348"/>
      <c r="AE3" s="348"/>
      <c r="AF3" s="118"/>
      <c r="AG3" s="118"/>
      <c r="AH3" s="118"/>
      <c r="AI3" s="118"/>
      <c r="AJ3" s="118"/>
      <c r="AK3" s="118"/>
      <c r="AL3" s="118"/>
    </row>
    <row r="4" spans="3:38">
      <c r="K4" s="119"/>
      <c r="N4" s="120"/>
    </row>
    <row r="5" spans="3:38" ht="37.5" customHeight="1">
      <c r="C5" s="121" t="s">
        <v>322</v>
      </c>
      <c r="D5" s="122" t="s">
        <v>397</v>
      </c>
      <c r="E5" s="123"/>
      <c r="F5" s="124"/>
      <c r="G5" s="273" t="s">
        <v>324</v>
      </c>
      <c r="H5" s="126" t="s">
        <v>317</v>
      </c>
      <c r="N5" s="127" t="s">
        <v>325</v>
      </c>
      <c r="O5" s="127" t="s">
        <v>326</v>
      </c>
      <c r="P5" s="127" t="s">
        <v>327</v>
      </c>
      <c r="Q5" s="127" t="s">
        <v>328</v>
      </c>
      <c r="R5" s="127" t="s">
        <v>329</v>
      </c>
      <c r="S5" s="127" t="s">
        <v>330</v>
      </c>
      <c r="T5" s="127" t="s">
        <v>331</v>
      </c>
      <c r="U5" s="127" t="s">
        <v>332</v>
      </c>
      <c r="V5" s="127" t="s">
        <v>333</v>
      </c>
      <c r="W5" s="127" t="s">
        <v>334</v>
      </c>
      <c r="X5" s="127" t="s">
        <v>335</v>
      </c>
      <c r="Y5" s="127" t="s">
        <v>336</v>
      </c>
      <c r="Z5" s="127" t="s">
        <v>337</v>
      </c>
      <c r="AA5" s="127" t="s">
        <v>338</v>
      </c>
      <c r="AB5" s="127" t="s">
        <v>339</v>
      </c>
      <c r="AC5" s="128" t="s">
        <v>340</v>
      </c>
      <c r="AD5" s="129" t="s">
        <v>341</v>
      </c>
      <c r="AE5" s="130" t="s">
        <v>342</v>
      </c>
      <c r="AK5" s="4" t="s">
        <v>343</v>
      </c>
    </row>
    <row r="6" spans="3:38" ht="18.75" outlineLevel="1">
      <c r="C6" s="131" t="s">
        <v>344</v>
      </c>
      <c r="D6" s="358"/>
      <c r="E6" s="359"/>
      <c r="G6" s="273" t="s">
        <v>345</v>
      </c>
      <c r="H6" s="132">
        <v>7.74</v>
      </c>
      <c r="M6" s="254" t="s">
        <v>86</v>
      </c>
      <c r="N6" s="133">
        <v>0</v>
      </c>
      <c r="O6" s="134">
        <v>6.71875</v>
      </c>
      <c r="P6" s="134">
        <v>6.71875</v>
      </c>
      <c r="Q6" s="134">
        <v>0</v>
      </c>
      <c r="R6" s="134">
        <v>0</v>
      </c>
      <c r="S6" s="134">
        <v>0</v>
      </c>
      <c r="T6" s="134">
        <v>0</v>
      </c>
      <c r="U6" s="134">
        <v>0</v>
      </c>
      <c r="V6" s="134">
        <v>0</v>
      </c>
      <c r="W6" s="134">
        <v>0</v>
      </c>
      <c r="X6" s="134">
        <v>0</v>
      </c>
      <c r="Y6" s="134">
        <v>0</v>
      </c>
      <c r="Z6" s="134">
        <v>0</v>
      </c>
      <c r="AA6" s="134">
        <v>0</v>
      </c>
      <c r="AB6" s="134">
        <v>0</v>
      </c>
      <c r="AC6" s="255">
        <f t="shared" ref="AC6:AC14" si="0">SUM(N6:AB6)</f>
        <v>13.4375</v>
      </c>
      <c r="AD6" s="256">
        <v>3386.52</v>
      </c>
      <c r="AE6" s="137"/>
      <c r="AK6" s="4" t="s">
        <v>346</v>
      </c>
    </row>
    <row r="7" spans="3:38" ht="18.75" outlineLevel="1">
      <c r="C7" s="138"/>
      <c r="H7" s="139"/>
      <c r="M7" s="257" t="s">
        <v>156</v>
      </c>
      <c r="N7" s="134"/>
      <c r="O7" s="134"/>
      <c r="P7" s="134"/>
      <c r="Q7" s="134"/>
      <c r="R7" s="134"/>
      <c r="S7" s="134"/>
      <c r="T7" s="134"/>
      <c r="U7" s="134"/>
      <c r="V7" s="134"/>
      <c r="W7" s="134"/>
      <c r="X7" s="134"/>
      <c r="Y7" s="134"/>
      <c r="Z7" s="134"/>
      <c r="AA7" s="134"/>
      <c r="AB7" s="134"/>
      <c r="AC7" s="255">
        <f t="shared" si="0"/>
        <v>0</v>
      </c>
      <c r="AD7" s="256"/>
      <c r="AE7" s="137"/>
    </row>
    <row r="8" spans="3:38" ht="18.75" customHeight="1" outlineLevel="1">
      <c r="C8" s="366" t="s">
        <v>347</v>
      </c>
      <c r="D8" s="140" t="s">
        <v>94</v>
      </c>
      <c r="E8" s="140" t="s">
        <v>95</v>
      </c>
      <c r="F8" s="140" t="s">
        <v>348</v>
      </c>
      <c r="G8" s="140" t="s">
        <v>349</v>
      </c>
      <c r="H8" s="140" t="s">
        <v>350</v>
      </c>
      <c r="M8" s="258" t="s">
        <v>87</v>
      </c>
      <c r="N8" s="134"/>
      <c r="O8" s="134"/>
      <c r="P8" s="134"/>
      <c r="Q8" s="134"/>
      <c r="R8" s="134"/>
      <c r="S8" s="134"/>
      <c r="T8" s="134"/>
      <c r="U8" s="134"/>
      <c r="V8" s="134"/>
      <c r="W8" s="134"/>
      <c r="X8" s="134"/>
      <c r="Y8" s="134"/>
      <c r="Z8" s="134"/>
      <c r="AA8" s="134"/>
      <c r="AB8" s="134"/>
      <c r="AC8" s="255">
        <f t="shared" si="0"/>
        <v>0</v>
      </c>
      <c r="AD8" s="256"/>
      <c r="AE8" s="137"/>
    </row>
    <row r="9" spans="3:38" ht="18.75" outlineLevel="1">
      <c r="C9" s="367"/>
      <c r="D9" s="141">
        <v>44927</v>
      </c>
      <c r="E9" s="141">
        <v>45016</v>
      </c>
      <c r="F9" s="144">
        <v>0.25</v>
      </c>
      <c r="G9" s="143">
        <v>9.9499999999999993</v>
      </c>
      <c r="H9" s="143"/>
      <c r="M9" s="259" t="s">
        <v>192</v>
      </c>
      <c r="N9" s="134"/>
      <c r="O9" s="134"/>
      <c r="P9" s="134"/>
      <c r="Q9" s="134"/>
      <c r="R9" s="134"/>
      <c r="S9" s="134"/>
      <c r="T9" s="134"/>
      <c r="U9" s="134"/>
      <c r="V9" s="134"/>
      <c r="W9" s="134"/>
      <c r="X9" s="134"/>
      <c r="Y9" s="134"/>
      <c r="Z9" s="134"/>
      <c r="AA9" s="134"/>
      <c r="AB9" s="134"/>
      <c r="AC9" s="255">
        <f t="shared" si="0"/>
        <v>0</v>
      </c>
      <c r="AD9" s="256"/>
      <c r="AE9" s="137"/>
    </row>
    <row r="10" spans="3:38" ht="18.75" outlineLevel="1">
      <c r="C10" s="367"/>
      <c r="D10" s="141"/>
      <c r="E10" s="141"/>
      <c r="F10" s="142"/>
      <c r="G10" s="143"/>
      <c r="H10" s="143"/>
      <c r="M10" s="260" t="s">
        <v>88</v>
      </c>
      <c r="N10" s="134"/>
      <c r="O10" s="134"/>
      <c r="P10" s="134"/>
      <c r="Q10" s="134"/>
      <c r="R10" s="134"/>
      <c r="S10" s="134"/>
      <c r="T10" s="134"/>
      <c r="U10" s="134"/>
      <c r="V10" s="134"/>
      <c r="W10" s="134"/>
      <c r="X10" s="134"/>
      <c r="Y10" s="134"/>
      <c r="Z10" s="134"/>
      <c r="AA10" s="134"/>
      <c r="AB10" s="134"/>
      <c r="AC10" s="255">
        <f t="shared" si="0"/>
        <v>0</v>
      </c>
      <c r="AD10" s="256"/>
      <c r="AE10" s="137"/>
    </row>
    <row r="11" spans="3:38" ht="18.75" outlineLevel="1">
      <c r="C11" s="367"/>
      <c r="D11" s="141"/>
      <c r="E11" s="141"/>
      <c r="F11" s="144"/>
      <c r="G11" s="143"/>
      <c r="H11" s="143"/>
      <c r="M11" s="261" t="s">
        <v>228</v>
      </c>
      <c r="N11" s="134"/>
      <c r="O11" s="134"/>
      <c r="P11" s="134"/>
      <c r="Q11" s="134"/>
      <c r="R11" s="134"/>
      <c r="S11" s="134"/>
      <c r="T11" s="134"/>
      <c r="U11" s="134"/>
      <c r="V11" s="134"/>
      <c r="W11" s="134"/>
      <c r="X11" s="134"/>
      <c r="Y11" s="134"/>
      <c r="Z11" s="134"/>
      <c r="AA11" s="134"/>
      <c r="AB11" s="134"/>
      <c r="AC11" s="255">
        <f t="shared" si="0"/>
        <v>0</v>
      </c>
      <c r="AD11" s="256"/>
      <c r="AE11" s="137"/>
    </row>
    <row r="12" spans="3:38" ht="18.75" outlineLevel="1">
      <c r="C12" s="367"/>
      <c r="D12" s="143"/>
      <c r="E12" s="143"/>
      <c r="F12" s="144"/>
      <c r="G12" s="143"/>
      <c r="H12" s="143"/>
      <c r="M12" s="262" t="s">
        <v>89</v>
      </c>
      <c r="N12" s="134"/>
      <c r="O12" s="134"/>
      <c r="P12" s="134"/>
      <c r="Q12" s="134"/>
      <c r="R12" s="134"/>
      <c r="S12" s="134"/>
      <c r="T12" s="134"/>
      <c r="U12" s="134"/>
      <c r="V12" s="134"/>
      <c r="W12" s="134"/>
      <c r="X12" s="134"/>
      <c r="Y12" s="134"/>
      <c r="Z12" s="134"/>
      <c r="AA12" s="134"/>
      <c r="AB12" s="134"/>
      <c r="AC12" s="255">
        <f t="shared" si="0"/>
        <v>0</v>
      </c>
      <c r="AD12" s="256"/>
      <c r="AE12" s="137"/>
    </row>
    <row r="13" spans="3:38" ht="18.75" outlineLevel="1">
      <c r="C13" s="368"/>
      <c r="D13" s="143"/>
      <c r="E13" s="143"/>
      <c r="F13" s="144"/>
      <c r="G13" s="143"/>
      <c r="H13" s="143"/>
      <c r="M13" s="262" t="s">
        <v>264</v>
      </c>
      <c r="N13" s="134"/>
      <c r="O13" s="134"/>
      <c r="P13" s="134"/>
      <c r="Q13" s="134"/>
      <c r="R13" s="134"/>
      <c r="S13" s="134"/>
      <c r="T13" s="134"/>
      <c r="U13" s="134"/>
      <c r="V13" s="134"/>
      <c r="W13" s="134"/>
      <c r="X13" s="134"/>
      <c r="Y13" s="134"/>
      <c r="Z13" s="134"/>
      <c r="AA13" s="134"/>
      <c r="AB13" s="134"/>
      <c r="AC13" s="255">
        <f t="shared" si="0"/>
        <v>0</v>
      </c>
      <c r="AD13" s="256"/>
      <c r="AE13" s="137"/>
    </row>
    <row r="14" spans="3:38" ht="18.75" customHeight="1" outlineLevel="1">
      <c r="C14" s="369" t="s">
        <v>351</v>
      </c>
      <c r="D14" s="364"/>
      <c r="E14" s="145"/>
      <c r="F14" s="146"/>
      <c r="G14" s="147"/>
      <c r="H14" s="147"/>
      <c r="M14" s="263" t="s">
        <v>90</v>
      </c>
      <c r="N14" s="134"/>
      <c r="O14" s="134"/>
      <c r="P14" s="134"/>
      <c r="Q14" s="134"/>
      <c r="R14" s="134"/>
      <c r="S14" s="134"/>
      <c r="T14" s="134"/>
      <c r="U14" s="134"/>
      <c r="V14" s="134"/>
      <c r="W14" s="134"/>
      <c r="X14" s="134"/>
      <c r="Y14" s="134"/>
      <c r="Z14" s="134"/>
      <c r="AA14" s="134"/>
      <c r="AB14" s="134"/>
      <c r="AC14" s="255">
        <f t="shared" si="0"/>
        <v>0</v>
      </c>
      <c r="AD14" s="264"/>
      <c r="AE14" s="137"/>
    </row>
    <row r="15" spans="3:38" outlineLevel="1">
      <c r="C15" s="369"/>
      <c r="D15" s="364"/>
      <c r="E15" s="149"/>
      <c r="F15" s="33"/>
      <c r="G15" s="33"/>
      <c r="H15" s="150"/>
      <c r="I15" s="33"/>
      <c r="J15" s="33"/>
      <c r="K15" s="33"/>
      <c r="M15" s="189"/>
      <c r="N15" s="152"/>
      <c r="O15" s="152"/>
      <c r="P15" s="152"/>
      <c r="Q15" s="152"/>
      <c r="R15" s="152"/>
      <c r="S15" s="152"/>
      <c r="T15" s="152"/>
      <c r="U15" s="152"/>
      <c r="V15" s="152"/>
      <c r="W15" s="152"/>
      <c r="X15" s="152"/>
      <c r="Y15" s="152"/>
      <c r="Z15" s="152"/>
      <c r="AA15" s="152"/>
      <c r="AB15" s="152"/>
      <c r="AC15" s="154"/>
      <c r="AD15" s="205"/>
      <c r="AE15" s="205"/>
    </row>
    <row r="16" spans="3:38" outlineLevel="1">
      <c r="E16" s="149"/>
      <c r="F16" s="33"/>
      <c r="G16" s="33"/>
      <c r="H16" s="150"/>
      <c r="I16" s="33"/>
      <c r="J16" s="33"/>
      <c r="K16" s="33"/>
      <c r="M16" s="189"/>
      <c r="N16" s="152"/>
      <c r="O16" s="152"/>
      <c r="P16" s="152"/>
      <c r="Q16" s="152"/>
      <c r="R16" s="152"/>
      <c r="S16" s="152"/>
      <c r="T16" s="152"/>
      <c r="U16" s="152"/>
      <c r="V16" s="152"/>
      <c r="W16" s="152"/>
      <c r="X16" s="152"/>
      <c r="Y16" s="152"/>
      <c r="Z16" s="152"/>
      <c r="AA16" s="152"/>
      <c r="AB16" s="152"/>
      <c r="AC16" s="154"/>
      <c r="AD16" s="205"/>
      <c r="AE16" s="205"/>
    </row>
    <row r="17" spans="1:31" ht="30" customHeight="1" outlineLevel="1">
      <c r="B17" s="157"/>
      <c r="C17" s="305" t="s">
        <v>62</v>
      </c>
      <c r="D17" s="305"/>
      <c r="E17" s="305"/>
      <c r="F17" s="305"/>
      <c r="G17" s="305"/>
      <c r="H17" s="305"/>
      <c r="I17" s="305"/>
      <c r="J17" s="305"/>
      <c r="K17" s="305"/>
      <c r="M17" s="365" t="s">
        <v>352</v>
      </c>
      <c r="N17" s="365"/>
      <c r="O17" s="365"/>
      <c r="P17" s="365"/>
      <c r="Q17" s="365"/>
      <c r="R17" s="365"/>
      <c r="S17" s="365"/>
      <c r="T17" s="365"/>
      <c r="U17" s="365"/>
      <c r="V17" s="365"/>
      <c r="W17" s="365"/>
      <c r="X17" s="365"/>
      <c r="Y17" s="365"/>
      <c r="Z17" s="365"/>
      <c r="AA17" s="365"/>
      <c r="AB17" s="365"/>
      <c r="AC17" s="365"/>
      <c r="AD17" s="365"/>
      <c r="AE17" s="365"/>
    </row>
    <row r="18" spans="1:31" ht="30" customHeight="1">
      <c r="E18" s="158"/>
      <c r="K18" s="119"/>
      <c r="M18" s="365"/>
      <c r="N18" s="365"/>
      <c r="O18" s="365"/>
      <c r="P18" s="365"/>
      <c r="Q18" s="365"/>
      <c r="R18" s="365"/>
      <c r="S18" s="365"/>
      <c r="T18" s="365"/>
      <c r="U18" s="365"/>
      <c r="V18" s="365"/>
      <c r="W18" s="365"/>
      <c r="X18" s="365"/>
      <c r="Y18" s="365"/>
      <c r="Z18" s="365"/>
      <c r="AA18" s="365"/>
      <c r="AB18" s="365"/>
      <c r="AC18" s="365"/>
      <c r="AD18" s="365"/>
      <c r="AE18" s="365"/>
    </row>
    <row r="19" spans="1:31">
      <c r="C19" s="349" t="s">
        <v>353</v>
      </c>
      <c r="D19" s="350"/>
      <c r="E19" s="351"/>
      <c r="G19" s="352" t="s">
        <v>354</v>
      </c>
      <c r="H19" s="353"/>
      <c r="I19" s="354"/>
      <c r="K19" s="119"/>
      <c r="M19" s="227"/>
      <c r="N19" s="265"/>
      <c r="O19" s="227"/>
      <c r="P19" s="227"/>
      <c r="Q19" s="227"/>
      <c r="R19" s="227"/>
      <c r="S19" s="227"/>
      <c r="T19" s="227"/>
      <c r="U19" s="227"/>
      <c r="V19" s="227"/>
      <c r="W19" s="227"/>
      <c r="X19" s="227"/>
      <c r="Y19" s="227"/>
      <c r="Z19" s="227"/>
      <c r="AA19" s="227"/>
      <c r="AB19" s="227"/>
      <c r="AC19" s="227"/>
      <c r="AD19" s="227"/>
      <c r="AE19" s="227"/>
    </row>
    <row r="20" spans="1:31" ht="60" customHeight="1">
      <c r="A20" s="355" t="s">
        <v>355</v>
      </c>
      <c r="B20" s="356"/>
      <c r="C20" s="159" t="s">
        <v>356</v>
      </c>
      <c r="D20" s="160" t="s">
        <v>357</v>
      </c>
      <c r="E20" s="161" t="s">
        <v>358</v>
      </c>
      <c r="F20" s="162" t="s">
        <v>359</v>
      </c>
      <c r="G20" s="163" t="s">
        <v>360</v>
      </c>
      <c r="H20" s="160" t="s">
        <v>361</v>
      </c>
      <c r="I20" s="161" t="s">
        <v>362</v>
      </c>
      <c r="J20" s="164" t="s">
        <v>363</v>
      </c>
      <c r="K20" s="160" t="s">
        <v>364</v>
      </c>
      <c r="M20" s="227"/>
      <c r="N20" s="266" t="s">
        <v>325</v>
      </c>
      <c r="O20" s="266" t="s">
        <v>326</v>
      </c>
      <c r="P20" s="266" t="s">
        <v>327</v>
      </c>
      <c r="Q20" s="266" t="s">
        <v>328</v>
      </c>
      <c r="R20" s="266" t="s">
        <v>329</v>
      </c>
      <c r="S20" s="266" t="s">
        <v>330</v>
      </c>
      <c r="T20" s="266" t="s">
        <v>331</v>
      </c>
      <c r="U20" s="266" t="s">
        <v>332</v>
      </c>
      <c r="V20" s="266" t="s">
        <v>333</v>
      </c>
      <c r="W20" s="266" t="s">
        <v>334</v>
      </c>
      <c r="X20" s="266" t="s">
        <v>335</v>
      </c>
      <c r="Y20" s="266" t="s">
        <v>336</v>
      </c>
      <c r="Z20" s="266" t="s">
        <v>337</v>
      </c>
      <c r="AA20" s="266" t="s">
        <v>338</v>
      </c>
      <c r="AB20" s="266" t="s">
        <v>339</v>
      </c>
      <c r="AC20" s="267" t="s">
        <v>340</v>
      </c>
      <c r="AD20" s="266" t="s">
        <v>365</v>
      </c>
      <c r="AE20" s="227"/>
    </row>
    <row r="21" spans="1:31" ht="19.5" customHeight="1" outlineLevel="1">
      <c r="A21" s="344">
        <f>'Basisdaten zum Projekt'!D12</f>
        <v>44652</v>
      </c>
      <c r="B21" s="346">
        <f>'Basisdaten zum Projekt'!E12</f>
        <v>45016</v>
      </c>
      <c r="C21" s="320">
        <f>IFERROR(SUMIF(B:B,M21,G:G),0)</f>
        <v>32367.879999999994</v>
      </c>
      <c r="D21" s="314">
        <f>MROUND(SUMIF(B:B,M21,F:F),0.5)</f>
        <v>121</v>
      </c>
      <c r="E21" s="322">
        <f>IFERROR(C21/D21,0)</f>
        <v>267.50314049586774</v>
      </c>
      <c r="F21" s="324">
        <f>E21*MROUND(J21,0.5)</f>
        <v>5483.8143801652886</v>
      </c>
      <c r="G21" s="326">
        <f>SUMIF(B:B,M21,J:J)</f>
        <v>3386.5199999999995</v>
      </c>
      <c r="H21" s="328">
        <f>IFERROR(G21-F21,0)</f>
        <v>-2097.2943801652891</v>
      </c>
      <c r="I21" s="342">
        <f>(SUMIF(B:B,M21,I:I))</f>
        <v>13.4375</v>
      </c>
      <c r="J21" s="332">
        <f>IFERROR(((SUMIF(B:B,M21,AC:AC))/$H$6),0)</f>
        <v>20.749354005167959</v>
      </c>
      <c r="K21" s="314">
        <f>D21-J21</f>
        <v>100.25064599483204</v>
      </c>
      <c r="M21" s="254" t="s">
        <v>86</v>
      </c>
      <c r="N21" s="168">
        <f>IFERROR(IF(($I21&lt;$J21),(SUMIF($B:$B,$M21,N:N)/SUMIF($B:$B,$M21,$AC:$AC)*$I21),(SUMIF($B:$B,$M21,N:N)/SUMIF($B:$B,$M21,$AC:$AC)*$J21)),0)</f>
        <v>0</v>
      </c>
      <c r="O21" s="168">
        <f t="shared" ref="O21:AB29" si="1">IFERROR(IF(($I21&lt;$J21),(SUMIF($B:$B,$M21,O:O)/SUMIF($B:$B,$M21,$AC:$AC)*$I21),(SUMIF($B:$B,$M21,O:O)/SUMIF($B:$B,$M21,$AC:$AC)*$J21)),0)</f>
        <v>6.71875</v>
      </c>
      <c r="P21" s="168">
        <f t="shared" si="1"/>
        <v>6.71875</v>
      </c>
      <c r="Q21" s="168">
        <f t="shared" si="1"/>
        <v>0</v>
      </c>
      <c r="R21" s="168">
        <f t="shared" si="1"/>
        <v>0</v>
      </c>
      <c r="S21" s="168">
        <f t="shared" si="1"/>
        <v>0</v>
      </c>
      <c r="T21" s="168">
        <f t="shared" si="1"/>
        <v>0</v>
      </c>
      <c r="U21" s="168">
        <f t="shared" si="1"/>
        <v>0</v>
      </c>
      <c r="V21" s="168">
        <f t="shared" si="1"/>
        <v>0</v>
      </c>
      <c r="W21" s="168">
        <f t="shared" si="1"/>
        <v>0</v>
      </c>
      <c r="X21" s="168">
        <f t="shared" si="1"/>
        <v>0</v>
      </c>
      <c r="Y21" s="168">
        <f t="shared" si="1"/>
        <v>0</v>
      </c>
      <c r="Z21" s="168">
        <f t="shared" si="1"/>
        <v>0</v>
      </c>
      <c r="AA21" s="168">
        <f t="shared" si="1"/>
        <v>0</v>
      </c>
      <c r="AB21" s="168">
        <f t="shared" si="1"/>
        <v>0</v>
      </c>
      <c r="AC21" s="268">
        <f>SUM(N21:AB21)</f>
        <v>13.4375</v>
      </c>
      <c r="AD21" s="269">
        <f>ROUND(IF(F21&gt;G21,G21,F21),2)</f>
        <v>3386.52</v>
      </c>
      <c r="AE21" s="227"/>
    </row>
    <row r="22" spans="1:31" ht="19.5" customHeight="1" outlineLevel="1">
      <c r="A22" s="345"/>
      <c r="B22" s="347"/>
      <c r="C22" s="321"/>
      <c r="D22" s="315"/>
      <c r="E22" s="323"/>
      <c r="F22" s="325"/>
      <c r="G22" s="327"/>
      <c r="H22" s="329"/>
      <c r="I22" s="343"/>
      <c r="J22" s="333"/>
      <c r="K22" s="315"/>
      <c r="M22" s="257" t="s">
        <v>156</v>
      </c>
      <c r="N22" s="171">
        <f>IFERROR(IF(OR((N6+N7)=N21,N6=0),0,N21-N6-N7),"")</f>
        <v>0</v>
      </c>
      <c r="O22" s="171">
        <f t="shared" ref="O22:AC22" si="2">IFERROR(IF(OR((O6+O7)=O21,O6=0),0,O21-O6-O7),"")</f>
        <v>0</v>
      </c>
      <c r="P22" s="171">
        <f t="shared" si="2"/>
        <v>0</v>
      </c>
      <c r="Q22" s="171">
        <f t="shared" si="2"/>
        <v>0</v>
      </c>
      <c r="R22" s="171">
        <f t="shared" si="2"/>
        <v>0</v>
      </c>
      <c r="S22" s="171">
        <f t="shared" si="2"/>
        <v>0</v>
      </c>
      <c r="T22" s="171">
        <f t="shared" si="2"/>
        <v>0</v>
      </c>
      <c r="U22" s="171">
        <f t="shared" si="2"/>
        <v>0</v>
      </c>
      <c r="V22" s="171">
        <f t="shared" si="2"/>
        <v>0</v>
      </c>
      <c r="W22" s="171">
        <f t="shared" si="2"/>
        <v>0</v>
      </c>
      <c r="X22" s="171">
        <f t="shared" si="2"/>
        <v>0</v>
      </c>
      <c r="Y22" s="171">
        <f t="shared" si="2"/>
        <v>0</v>
      </c>
      <c r="Z22" s="171">
        <f t="shared" si="2"/>
        <v>0</v>
      </c>
      <c r="AA22" s="171">
        <f t="shared" si="2"/>
        <v>0</v>
      </c>
      <c r="AB22" s="171">
        <f t="shared" si="2"/>
        <v>0</v>
      </c>
      <c r="AC22" s="268">
        <f t="shared" si="2"/>
        <v>0</v>
      </c>
      <c r="AD22" s="270">
        <f>IFERROR(IF(OR((AD6+AD7)=AD21,AD6=0),0,AD21-AD6-AD7),"")</f>
        <v>0</v>
      </c>
      <c r="AE22" s="271" t="str">
        <f>IF((AD21)=AD6+AD7,"no adjustment needed",IF(AD6=0,"no adjustment needed","adjustment needed"))</f>
        <v>no adjustment needed</v>
      </c>
    </row>
    <row r="23" spans="1:31" ht="19.5" customHeight="1" outlineLevel="1">
      <c r="A23" s="338">
        <f>'Basisdaten zum Projekt'!D13</f>
        <v>45017</v>
      </c>
      <c r="B23" s="340">
        <f>'Basisdaten zum Projekt'!E13</f>
        <v>45747</v>
      </c>
      <c r="C23" s="320">
        <f>IFERROR(SUMIF(B:B,M23,G:G),0)</f>
        <v>0</v>
      </c>
      <c r="D23" s="314">
        <f>MROUND(SUMIF(B:B,M23,F:F),0.5)</f>
        <v>0</v>
      </c>
      <c r="E23" s="322">
        <f>IFERROR(C23/D23,0)</f>
        <v>0</v>
      </c>
      <c r="F23" s="324">
        <f>E23*MROUND(J23,0.5)</f>
        <v>0</v>
      </c>
      <c r="G23" s="326">
        <f>SUMIF(B:B,M23,J:J)</f>
        <v>0</v>
      </c>
      <c r="H23" s="328">
        <f>IFERROR(G23-F23,0)</f>
        <v>0</v>
      </c>
      <c r="I23" s="330">
        <f t="shared" ref="I23:I29" si="3">(SUMIF(B:B,M23,I:I))</f>
        <v>0</v>
      </c>
      <c r="J23" s="332">
        <f>IFERROR(((SUMIF(B:B,M23,AC:AC))/$H$6),0)</f>
        <v>0</v>
      </c>
      <c r="K23" s="314">
        <f>D23-J23</f>
        <v>0</v>
      </c>
      <c r="M23" s="258" t="s">
        <v>87</v>
      </c>
      <c r="N23" s="168">
        <f>IFERROR(IF(($I23&lt;$J23),(SUMIF($B:$B,$M23,N:N)/SUMIF($B:$B,$M23,$AC:$AC)*$I23),(SUMIF($B:$B,$M23,N:N)/SUMIF($B:$B,$M23,$AC:$AC)*$J23)),0)</f>
        <v>0</v>
      </c>
      <c r="O23" s="168">
        <f t="shared" si="1"/>
        <v>0</v>
      </c>
      <c r="P23" s="168">
        <f t="shared" si="1"/>
        <v>0</v>
      </c>
      <c r="Q23" s="168">
        <f t="shared" si="1"/>
        <v>0</v>
      </c>
      <c r="R23" s="168">
        <f t="shared" si="1"/>
        <v>0</v>
      </c>
      <c r="S23" s="168">
        <f t="shared" si="1"/>
        <v>0</v>
      </c>
      <c r="T23" s="168">
        <f t="shared" si="1"/>
        <v>0</v>
      </c>
      <c r="U23" s="168">
        <f t="shared" si="1"/>
        <v>0</v>
      </c>
      <c r="V23" s="168">
        <f t="shared" si="1"/>
        <v>0</v>
      </c>
      <c r="W23" s="168">
        <f t="shared" si="1"/>
        <v>0</v>
      </c>
      <c r="X23" s="168">
        <f t="shared" si="1"/>
        <v>0</v>
      </c>
      <c r="Y23" s="168">
        <f t="shared" si="1"/>
        <v>0</v>
      </c>
      <c r="Z23" s="168">
        <f t="shared" si="1"/>
        <v>0</v>
      </c>
      <c r="AA23" s="168">
        <f t="shared" si="1"/>
        <v>0</v>
      </c>
      <c r="AB23" s="168">
        <f t="shared" si="1"/>
        <v>0</v>
      </c>
      <c r="AC23" s="268">
        <f>SUM(N23:AB23)</f>
        <v>0</v>
      </c>
      <c r="AD23" s="269">
        <f>ROUND(IF(F23&gt;G23,G23,F23),2)</f>
        <v>0</v>
      </c>
      <c r="AE23" s="272"/>
    </row>
    <row r="24" spans="1:31" ht="19.5" customHeight="1" outlineLevel="1">
      <c r="A24" s="339"/>
      <c r="B24" s="341"/>
      <c r="C24" s="321"/>
      <c r="D24" s="315"/>
      <c r="E24" s="323"/>
      <c r="F24" s="325"/>
      <c r="G24" s="327"/>
      <c r="H24" s="329"/>
      <c r="I24" s="331"/>
      <c r="J24" s="333"/>
      <c r="K24" s="315"/>
      <c r="M24" s="259" t="s">
        <v>192</v>
      </c>
      <c r="N24" s="171">
        <f>IFERROR(IF(OR((N8+N9)=N23,N8=0),0,N23-N8-N9),"")</f>
        <v>0</v>
      </c>
      <c r="O24" s="171">
        <f t="shared" ref="O24:AC24" si="4">IFERROR(IF(OR((O8+O9)=O23,O8=0),0,O23-O8-O9),"")</f>
        <v>0</v>
      </c>
      <c r="P24" s="171">
        <f t="shared" si="4"/>
        <v>0</v>
      </c>
      <c r="Q24" s="171">
        <f t="shared" si="4"/>
        <v>0</v>
      </c>
      <c r="R24" s="171">
        <f t="shared" si="4"/>
        <v>0</v>
      </c>
      <c r="S24" s="171">
        <f t="shared" si="4"/>
        <v>0</v>
      </c>
      <c r="T24" s="171">
        <f t="shared" si="4"/>
        <v>0</v>
      </c>
      <c r="U24" s="171">
        <f t="shared" si="4"/>
        <v>0</v>
      </c>
      <c r="V24" s="171">
        <f t="shared" si="4"/>
        <v>0</v>
      </c>
      <c r="W24" s="171">
        <f t="shared" si="4"/>
        <v>0</v>
      </c>
      <c r="X24" s="171">
        <f t="shared" si="4"/>
        <v>0</v>
      </c>
      <c r="Y24" s="171">
        <f t="shared" si="4"/>
        <v>0</v>
      </c>
      <c r="Z24" s="171">
        <f t="shared" si="4"/>
        <v>0</v>
      </c>
      <c r="AA24" s="171">
        <f t="shared" si="4"/>
        <v>0</v>
      </c>
      <c r="AB24" s="171">
        <f t="shared" si="4"/>
        <v>0</v>
      </c>
      <c r="AC24" s="268">
        <f t="shared" si="4"/>
        <v>0</v>
      </c>
      <c r="AD24" s="270">
        <f>IFERROR(IF(OR((AD8+AD9)=AD23,AD8=0),0,AD23-AD8-AD9),"")</f>
        <v>0</v>
      </c>
      <c r="AE24" s="271" t="str">
        <f>IF((AD23)=AD8+AD9,"no adjustment needed",IF(AD8=0,"no adjustment needed","adjustment needed"))</f>
        <v>no adjustment needed</v>
      </c>
    </row>
    <row r="25" spans="1:31" ht="19.5" customHeight="1" outlineLevel="1">
      <c r="A25" s="334" t="str">
        <f>'Basisdaten zum Projekt'!D14</f>
        <v/>
      </c>
      <c r="B25" s="336" t="str">
        <f>'Basisdaten zum Projekt'!E14</f>
        <v/>
      </c>
      <c r="C25" s="320">
        <f>IFERROR(SUMIF(B:B,M25,G:G),0)</f>
        <v>0</v>
      </c>
      <c r="D25" s="314">
        <f>MROUND(SUMIF(B:B,M25,F:F),0.5)</f>
        <v>0</v>
      </c>
      <c r="E25" s="322">
        <f>IFERROR(C25/D25,0)</f>
        <v>0</v>
      </c>
      <c r="F25" s="324">
        <f>E25*MROUND(J25,0.5)</f>
        <v>0</v>
      </c>
      <c r="G25" s="326">
        <f>SUMIF(B:B,M25,J:J)</f>
        <v>0</v>
      </c>
      <c r="H25" s="328">
        <f>IFERROR(G25-F25,0)</f>
        <v>0</v>
      </c>
      <c r="I25" s="330">
        <f t="shared" si="3"/>
        <v>0</v>
      </c>
      <c r="J25" s="332">
        <f>IFERROR(((SUMIF(B:B,M25,AC:AC))/$H$6),0)</f>
        <v>0</v>
      </c>
      <c r="K25" s="314">
        <f t="shared" ref="K25:K29" si="5">D25-J25</f>
        <v>0</v>
      </c>
      <c r="M25" s="260" t="s">
        <v>88</v>
      </c>
      <c r="N25" s="168">
        <f>IFERROR(IF(($I25&lt;$J25),(SUMIF($B:$B,$M25,N:N)/SUMIF($B:$B,$M25,$AC:$AC)*$I25),(SUMIF($B:$B,$M25,N:N)/SUMIF($B:$B,$M25,$AC:$AC)*$J25)),0)</f>
        <v>0</v>
      </c>
      <c r="O25" s="168">
        <f t="shared" si="1"/>
        <v>0</v>
      </c>
      <c r="P25" s="168">
        <f t="shared" si="1"/>
        <v>0</v>
      </c>
      <c r="Q25" s="168">
        <f t="shared" si="1"/>
        <v>0</v>
      </c>
      <c r="R25" s="168">
        <f t="shared" si="1"/>
        <v>0</v>
      </c>
      <c r="S25" s="168">
        <f t="shared" si="1"/>
        <v>0</v>
      </c>
      <c r="T25" s="168">
        <f t="shared" si="1"/>
        <v>0</v>
      </c>
      <c r="U25" s="168">
        <f t="shared" si="1"/>
        <v>0</v>
      </c>
      <c r="V25" s="168">
        <f t="shared" si="1"/>
        <v>0</v>
      </c>
      <c r="W25" s="168">
        <f t="shared" si="1"/>
        <v>0</v>
      </c>
      <c r="X25" s="168">
        <f t="shared" si="1"/>
        <v>0</v>
      </c>
      <c r="Y25" s="168">
        <f t="shared" si="1"/>
        <v>0</v>
      </c>
      <c r="Z25" s="168">
        <f t="shared" si="1"/>
        <v>0</v>
      </c>
      <c r="AA25" s="168">
        <f t="shared" si="1"/>
        <v>0</v>
      </c>
      <c r="AB25" s="168">
        <f t="shared" si="1"/>
        <v>0</v>
      </c>
      <c r="AC25" s="268">
        <f t="shared" ref="AC25:AC59" si="6">SUM(N25:AB25)</f>
        <v>0</v>
      </c>
      <c r="AD25" s="269">
        <f>ROUND(IF(F25&gt;G25,G25,F25),2)</f>
        <v>0</v>
      </c>
      <c r="AE25" s="272"/>
    </row>
    <row r="26" spans="1:31" ht="19.5" customHeight="1" outlineLevel="1">
      <c r="A26" s="335"/>
      <c r="B26" s="337"/>
      <c r="C26" s="321"/>
      <c r="D26" s="315"/>
      <c r="E26" s="323"/>
      <c r="F26" s="325"/>
      <c r="G26" s="327"/>
      <c r="H26" s="329"/>
      <c r="I26" s="331"/>
      <c r="J26" s="333"/>
      <c r="K26" s="315"/>
      <c r="M26" s="261" t="s">
        <v>228</v>
      </c>
      <c r="N26" s="171">
        <f>IFERROR(IF(OR((N10+N11)=N25,N10=0),0,N25-N10-N11),"")</f>
        <v>0</v>
      </c>
      <c r="O26" s="171">
        <f t="shared" ref="O26:AC26" si="7">IFERROR(IF(OR((O10+O11)=O25,O10=0),0,O25-O10-O11),"")</f>
        <v>0</v>
      </c>
      <c r="P26" s="171">
        <f t="shared" si="7"/>
        <v>0</v>
      </c>
      <c r="Q26" s="171">
        <f t="shared" si="7"/>
        <v>0</v>
      </c>
      <c r="R26" s="171">
        <f t="shared" si="7"/>
        <v>0</v>
      </c>
      <c r="S26" s="171">
        <f t="shared" si="7"/>
        <v>0</v>
      </c>
      <c r="T26" s="171">
        <f t="shared" si="7"/>
        <v>0</v>
      </c>
      <c r="U26" s="171">
        <f t="shared" si="7"/>
        <v>0</v>
      </c>
      <c r="V26" s="171">
        <f t="shared" si="7"/>
        <v>0</v>
      </c>
      <c r="W26" s="171">
        <f t="shared" si="7"/>
        <v>0</v>
      </c>
      <c r="X26" s="171">
        <f t="shared" si="7"/>
        <v>0</v>
      </c>
      <c r="Y26" s="171">
        <f t="shared" si="7"/>
        <v>0</v>
      </c>
      <c r="Z26" s="171">
        <f t="shared" si="7"/>
        <v>0</v>
      </c>
      <c r="AA26" s="171">
        <f t="shared" si="7"/>
        <v>0</v>
      </c>
      <c r="AB26" s="171">
        <f t="shared" si="7"/>
        <v>0</v>
      </c>
      <c r="AC26" s="268">
        <f t="shared" si="7"/>
        <v>0</v>
      </c>
      <c r="AD26" s="270">
        <f>IFERROR(IF(OR((AD10+AD11)=AD25,AD10=0),0,AD25-AD10-AD11),"")</f>
        <v>0</v>
      </c>
      <c r="AE26" s="271" t="str">
        <f>IF((AD25)=AD10+AD11,"no adjustment needed",IF(AD10=0,"no adjustment needed","adjustment needed"))</f>
        <v>no adjustment needed</v>
      </c>
    </row>
    <row r="27" spans="1:31" ht="19.5" customHeight="1" outlineLevel="1">
      <c r="A27" s="316" t="str">
        <f>'Basisdaten zum Projekt'!D15</f>
        <v/>
      </c>
      <c r="B27" s="318" t="str">
        <f>'Basisdaten zum Projekt'!E15</f>
        <v/>
      </c>
      <c r="C27" s="320">
        <f>IFERROR(SUMIF(B:B,M27,G:G),0)</f>
        <v>0</v>
      </c>
      <c r="D27" s="314">
        <f>MROUND(SUMIF(B:B,M27,F:F),0.5)</f>
        <v>0</v>
      </c>
      <c r="E27" s="322">
        <f>IFERROR(C27/D27,0)</f>
        <v>0</v>
      </c>
      <c r="F27" s="324">
        <f>E27*MROUND(J27,0.5)</f>
        <v>0</v>
      </c>
      <c r="G27" s="326">
        <f>SUMIF(B:B,M27,J:J)</f>
        <v>0</v>
      </c>
      <c r="H27" s="328">
        <f>IFERROR(G27-F27,0)</f>
        <v>0</v>
      </c>
      <c r="I27" s="330">
        <f t="shared" si="3"/>
        <v>0</v>
      </c>
      <c r="J27" s="332">
        <f>IFERROR(((SUMIF(B:B,M27,AC:AC))/$H$6),0)</f>
        <v>0</v>
      </c>
      <c r="K27" s="314">
        <f t="shared" si="5"/>
        <v>0</v>
      </c>
      <c r="M27" s="262" t="s">
        <v>89</v>
      </c>
      <c r="N27" s="168">
        <f>IFERROR(IF(($I27&lt;$J27),(SUMIF($B:$B,$M27,N:N)/SUMIF($B:$B,$M27,$AC:$AC)*$I27),(SUMIF($B:$B,$M27,N:N)/SUMIF($B:$B,$M27,$AC:$AC)*$J27)),0)</f>
        <v>0</v>
      </c>
      <c r="O27" s="168">
        <f t="shared" si="1"/>
        <v>0</v>
      </c>
      <c r="P27" s="168">
        <f t="shared" si="1"/>
        <v>0</v>
      </c>
      <c r="Q27" s="168">
        <f t="shared" si="1"/>
        <v>0</v>
      </c>
      <c r="R27" s="168">
        <f t="shared" si="1"/>
        <v>0</v>
      </c>
      <c r="S27" s="168">
        <f t="shared" si="1"/>
        <v>0</v>
      </c>
      <c r="T27" s="168">
        <f t="shared" si="1"/>
        <v>0</v>
      </c>
      <c r="U27" s="168">
        <f t="shared" si="1"/>
        <v>0</v>
      </c>
      <c r="V27" s="168">
        <f t="shared" si="1"/>
        <v>0</v>
      </c>
      <c r="W27" s="168">
        <f t="shared" si="1"/>
        <v>0</v>
      </c>
      <c r="X27" s="168">
        <f t="shared" si="1"/>
        <v>0</v>
      </c>
      <c r="Y27" s="168">
        <f t="shared" si="1"/>
        <v>0</v>
      </c>
      <c r="Z27" s="168">
        <f t="shared" si="1"/>
        <v>0</v>
      </c>
      <c r="AA27" s="168">
        <f t="shared" si="1"/>
        <v>0</v>
      </c>
      <c r="AB27" s="168">
        <f t="shared" si="1"/>
        <v>0</v>
      </c>
      <c r="AC27" s="268">
        <f t="shared" si="6"/>
        <v>0</v>
      </c>
      <c r="AD27" s="269">
        <f>ROUND(IF(F27&gt;G27,G27,F27),2)</f>
        <v>0</v>
      </c>
      <c r="AE27" s="227"/>
    </row>
    <row r="28" spans="1:31" ht="19.5" customHeight="1" outlineLevel="1">
      <c r="A28" s="317"/>
      <c r="B28" s="319"/>
      <c r="C28" s="321"/>
      <c r="D28" s="315"/>
      <c r="E28" s="323"/>
      <c r="F28" s="325"/>
      <c r="G28" s="327"/>
      <c r="H28" s="329"/>
      <c r="I28" s="331"/>
      <c r="J28" s="333"/>
      <c r="K28" s="315"/>
      <c r="M28" s="262" t="s">
        <v>264</v>
      </c>
      <c r="N28" s="171">
        <f>IFERROR(IF(OR((N12+N13)=N27,N12=0),0,N27-N12-N13),"")</f>
        <v>0</v>
      </c>
      <c r="O28" s="171">
        <f t="shared" ref="O28:AC28" si="8">IFERROR(IF(OR((O12+O13)=O27,O12=0),0,O27-O12-O13),"")</f>
        <v>0</v>
      </c>
      <c r="P28" s="171">
        <f t="shared" si="8"/>
        <v>0</v>
      </c>
      <c r="Q28" s="171">
        <f t="shared" si="8"/>
        <v>0</v>
      </c>
      <c r="R28" s="171">
        <f t="shared" si="8"/>
        <v>0</v>
      </c>
      <c r="S28" s="171">
        <f t="shared" si="8"/>
        <v>0</v>
      </c>
      <c r="T28" s="171">
        <f t="shared" si="8"/>
        <v>0</v>
      </c>
      <c r="U28" s="171">
        <f t="shared" si="8"/>
        <v>0</v>
      </c>
      <c r="V28" s="171">
        <f t="shared" si="8"/>
        <v>0</v>
      </c>
      <c r="W28" s="171">
        <f t="shared" si="8"/>
        <v>0</v>
      </c>
      <c r="X28" s="171">
        <f t="shared" si="8"/>
        <v>0</v>
      </c>
      <c r="Y28" s="171">
        <f t="shared" si="8"/>
        <v>0</v>
      </c>
      <c r="Z28" s="171">
        <f t="shared" si="8"/>
        <v>0</v>
      </c>
      <c r="AA28" s="171">
        <f t="shared" si="8"/>
        <v>0</v>
      </c>
      <c r="AB28" s="171">
        <f t="shared" si="8"/>
        <v>0</v>
      </c>
      <c r="AC28" s="268">
        <f t="shared" si="8"/>
        <v>0</v>
      </c>
      <c r="AD28" s="270">
        <f>IFERROR(IF(OR((AD12+AD13)=AD27,AD12=0),0,AD27-AD12-AD13),"")</f>
        <v>0</v>
      </c>
      <c r="AE28" s="271" t="str">
        <f>IF((AD27)=AD12+AD13,"no adjustment needed",IF(AD12=0,"no adjustment needed","adjustment needed"))</f>
        <v>no adjustment needed</v>
      </c>
    </row>
    <row r="29" spans="1:31" ht="19.5" customHeight="1" outlineLevel="1">
      <c r="A29" s="175" t="str">
        <f>'Basisdaten zum Projekt'!D16</f>
        <v/>
      </c>
      <c r="B29" s="176" t="str">
        <f>'Basisdaten zum Projekt'!E16</f>
        <v/>
      </c>
      <c r="C29" s="177">
        <f>IFERROR(SUMIF(B:B,M29,G:G),0)</f>
        <v>0</v>
      </c>
      <c r="D29" s="178">
        <f>MROUND(SUMIF(A:A,M29,G:G),0.5)</f>
        <v>0</v>
      </c>
      <c r="E29" s="179">
        <f>IFERROR(C29/D29,0)</f>
        <v>0</v>
      </c>
      <c r="F29" s="180">
        <f>E29*MROUND(J29,0.5)</f>
        <v>0</v>
      </c>
      <c r="G29" s="181">
        <f>SUMIF(B:B,M29,J:J)</f>
        <v>0</v>
      </c>
      <c r="H29" s="182">
        <f>IFERROR(G29-F29,0)</f>
        <v>0</v>
      </c>
      <c r="I29" s="183">
        <f t="shared" si="3"/>
        <v>0</v>
      </c>
      <c r="J29" s="167">
        <f>IFERROR(((SUMIF(B:B,M29,AC:AC))/$H$6),0)</f>
        <v>0</v>
      </c>
      <c r="K29" s="166">
        <f t="shared" si="5"/>
        <v>0</v>
      </c>
      <c r="M29" s="263" t="s">
        <v>90</v>
      </c>
      <c r="N29" s="168">
        <f>IFERROR(IF(($I29&lt;$J29),(SUMIF($B:$B,$M29,N:N)/SUMIF($B:$B,$M29,$AC:$AC)*$I29),(SUMIF($B:$B,$M29,N:N)/SUMIF($B:$B,$M29,$AC:$AC)*$J29)),0)</f>
        <v>0</v>
      </c>
      <c r="O29" s="168">
        <f t="shared" si="1"/>
        <v>0</v>
      </c>
      <c r="P29" s="168">
        <f t="shared" si="1"/>
        <v>0</v>
      </c>
      <c r="Q29" s="168">
        <f t="shared" si="1"/>
        <v>0</v>
      </c>
      <c r="R29" s="168">
        <f t="shared" si="1"/>
        <v>0</v>
      </c>
      <c r="S29" s="168">
        <f t="shared" si="1"/>
        <v>0</v>
      </c>
      <c r="T29" s="168">
        <f t="shared" si="1"/>
        <v>0</v>
      </c>
      <c r="U29" s="168">
        <f t="shared" si="1"/>
        <v>0</v>
      </c>
      <c r="V29" s="168">
        <f t="shared" si="1"/>
        <v>0</v>
      </c>
      <c r="W29" s="168">
        <f t="shared" si="1"/>
        <v>0</v>
      </c>
      <c r="X29" s="168">
        <f t="shared" si="1"/>
        <v>0</v>
      </c>
      <c r="Y29" s="168">
        <f t="shared" si="1"/>
        <v>0</v>
      </c>
      <c r="Z29" s="168">
        <f t="shared" si="1"/>
        <v>0</v>
      </c>
      <c r="AA29" s="168">
        <f t="shared" si="1"/>
        <v>0</v>
      </c>
      <c r="AB29" s="168">
        <f t="shared" si="1"/>
        <v>0</v>
      </c>
      <c r="AC29" s="268">
        <f t="shared" si="6"/>
        <v>0</v>
      </c>
      <c r="AD29" s="269">
        <f>ROUND(IF(F29&gt;G29,G29,F29),2)</f>
        <v>0</v>
      </c>
      <c r="AE29" s="227"/>
    </row>
    <row r="30" spans="1:31" outlineLevel="1">
      <c r="A30" s="184"/>
      <c r="B30" s="184"/>
      <c r="C30" s="96"/>
      <c r="D30" s="96"/>
      <c r="E30" s="185"/>
      <c r="F30" s="186"/>
      <c r="G30" s="187"/>
      <c r="H30" s="155"/>
      <c r="J30" s="186"/>
      <c r="K30" s="188"/>
      <c r="M30" s="151"/>
      <c r="N30" s="151"/>
      <c r="O30" s="151"/>
      <c r="P30" s="151"/>
      <c r="Q30" s="151"/>
      <c r="R30" s="151"/>
      <c r="S30" s="151"/>
      <c r="T30" s="151"/>
      <c r="U30" s="151"/>
      <c r="V30" s="151"/>
      <c r="W30" s="151"/>
      <c r="X30" s="151"/>
      <c r="Y30" s="151"/>
      <c r="Z30" s="151"/>
      <c r="AA30" s="151"/>
      <c r="AB30" s="151"/>
      <c r="AC30" s="151"/>
      <c r="AD30" s="151"/>
    </row>
    <row r="31" spans="1:31" outlineLevel="1">
      <c r="A31" s="184"/>
      <c r="B31" s="184"/>
      <c r="C31" s="184"/>
      <c r="D31" s="184"/>
      <c r="E31" s="185"/>
      <c r="F31" s="186"/>
      <c r="G31" s="187"/>
      <c r="H31" s="155"/>
      <c r="K31" s="188"/>
      <c r="M31" s="151"/>
      <c r="N31" s="151"/>
      <c r="O31" s="151"/>
      <c r="P31" s="151"/>
      <c r="Q31" s="151"/>
      <c r="R31" s="151"/>
      <c r="S31" s="151"/>
      <c r="T31" s="151"/>
      <c r="U31" s="151"/>
      <c r="V31" s="151"/>
      <c r="W31" s="151"/>
      <c r="X31" s="151"/>
      <c r="Y31" s="151"/>
      <c r="Z31" s="151"/>
      <c r="AA31" s="151"/>
      <c r="AB31" s="151"/>
      <c r="AC31" s="151"/>
      <c r="AD31" s="151"/>
    </row>
    <row r="32" spans="1:31" ht="31.5">
      <c r="C32" s="305" t="s">
        <v>64</v>
      </c>
      <c r="D32" s="305"/>
      <c r="E32" s="305"/>
      <c r="F32" s="305"/>
      <c r="G32" s="305"/>
      <c r="H32" s="305"/>
      <c r="I32" s="305"/>
      <c r="J32" s="190"/>
      <c r="N32" s="120"/>
    </row>
    <row r="33" spans="1:31">
      <c r="N33" s="120"/>
    </row>
    <row r="34" spans="1:31" ht="47.25" customHeight="1">
      <c r="C34" s="52" t="s">
        <v>366</v>
      </c>
      <c r="D34" s="52" t="s">
        <v>367</v>
      </c>
      <c r="E34" s="52" t="s">
        <v>368</v>
      </c>
      <c r="F34" s="52" t="s">
        <v>395</v>
      </c>
      <c r="G34" s="52" t="s">
        <v>370</v>
      </c>
      <c r="H34" s="191"/>
      <c r="I34" s="192"/>
      <c r="J34" s="192"/>
      <c r="M34" s="120"/>
    </row>
    <row r="35" spans="1:31" ht="15" customHeight="1" outlineLevel="1">
      <c r="C35" s="193">
        <f>IF('Basisdaten zum Projekt'!C5=0,0,DATE(YEAR('Basisdaten zum Projekt'!C5),1,1))</f>
        <v>44562</v>
      </c>
      <c r="D35" s="194">
        <f>F60</f>
        <v>80.625</v>
      </c>
      <c r="E35" s="195">
        <f>IFERROR(AC61,0)</f>
        <v>0</v>
      </c>
      <c r="F35" s="196">
        <f t="shared" ref="F35:F41" si="9">D35-E35</f>
        <v>80.625</v>
      </c>
      <c r="G35" s="197" t="str">
        <f>INDEX($B$1:B149,SUMPRODUCT(MAX((B48:B59&lt;&gt;"")*ROW(B48:B59))))</f>
        <v>P1</v>
      </c>
      <c r="H35" s="306" t="s">
        <v>371</v>
      </c>
      <c r="I35" s="198"/>
      <c r="J35" s="198"/>
      <c r="K35" s="199"/>
      <c r="L35" s="200"/>
      <c r="M35" s="201"/>
    </row>
    <row r="36" spans="1:31" outlineLevel="1">
      <c r="C36" s="193">
        <f>IFERROR(IF(EDATE(C35,12)&lt;=(DATE(YEAR('Basisdaten zum Projekt'!$C$6),1,1)),EDATE(C35,12),""),"")</f>
        <v>44927</v>
      </c>
      <c r="D36" s="194">
        <f>F75</f>
        <v>40.3125</v>
      </c>
      <c r="E36" s="195">
        <f>IFERROR(AC76,0)</f>
        <v>20.749354005167959</v>
      </c>
      <c r="F36" s="196">
        <f t="shared" si="9"/>
        <v>19.563145994832041</v>
      </c>
      <c r="G36" s="197" t="str">
        <f>INDEX(B1:B149,SUMPRODUCT(MAX((B63:B74&lt;&gt;"")*ROW(B63:B74))))</f>
        <v>P2</v>
      </c>
      <c r="H36" s="306"/>
      <c r="I36" s="198"/>
      <c r="J36" s="198"/>
      <c r="K36" s="199"/>
      <c r="L36" s="199"/>
      <c r="M36" s="120"/>
    </row>
    <row r="37" spans="1:31" outlineLevel="1">
      <c r="C37" s="193">
        <f>IFERROR(IF(EDATE(C36,12)&lt;=(DATE(YEAR('Basisdaten zum Projekt'!$C$6),1,1)),EDATE(C36,12),""),"")</f>
        <v>45292</v>
      </c>
      <c r="D37" s="194">
        <f>F90</f>
        <v>0</v>
      </c>
      <c r="E37" s="195">
        <f>IFERROR(AC91,0)</f>
        <v>0</v>
      </c>
      <c r="F37" s="196">
        <f t="shared" si="9"/>
        <v>0</v>
      </c>
      <c r="G37" s="197" t="str">
        <f>INDEX(B1:B149,SUMPRODUCT(MAX((B78:B89&lt;&gt;"")*ROW(B78:B89))))</f>
        <v>P2</v>
      </c>
      <c r="H37" s="306"/>
    </row>
    <row r="38" spans="1:31" outlineLevel="1">
      <c r="C38" s="193">
        <f>IFERROR(IF(EDATE(C37,12)&lt;=(DATE(YEAR('Basisdaten zum Projekt'!$C$6),1,1)),EDATE(C37,12),""),"")</f>
        <v>45658</v>
      </c>
      <c r="D38" s="194">
        <f>F105</f>
        <v>0</v>
      </c>
      <c r="E38" s="195">
        <f>IFERROR(AC106,0)</f>
        <v>0</v>
      </c>
      <c r="F38" s="196">
        <f t="shared" si="9"/>
        <v>0</v>
      </c>
      <c r="G38" s="197" t="str">
        <f>INDEX(B1:B149,SUMPRODUCT(MAX((B93:B104&lt;&gt;"")*ROW(B93:B104))))</f>
        <v>P2</v>
      </c>
      <c r="H38" s="306"/>
      <c r="M38" s="120"/>
    </row>
    <row r="39" spans="1:31" outlineLevel="1">
      <c r="C39" s="193" t="str">
        <f>IFERROR(IF(EDATE(C38,12)&lt;=(DATE(YEAR('Basisdaten zum Projekt'!$C$6),1,1)),EDATE(C38,12),""),"")</f>
        <v/>
      </c>
      <c r="D39" s="194">
        <f>F120</f>
        <v>0</v>
      </c>
      <c r="E39" s="195">
        <f>IFERROR(AC121,0)</f>
        <v>0</v>
      </c>
      <c r="F39" s="196">
        <f t="shared" si="9"/>
        <v>0</v>
      </c>
      <c r="G39" s="197">
        <f>INDEX(B1:B149,SUMPRODUCT(MAX((B108:B119&lt;&gt;"")*ROW(B108:B119))))</f>
        <v>0</v>
      </c>
      <c r="H39" s="306"/>
      <c r="M39" s="202"/>
    </row>
    <row r="40" spans="1:31" outlineLevel="1">
      <c r="C40" s="193" t="str">
        <f>IFERROR(IF(EDATE(C39,12)&lt;=(DATE(YEAR('Basisdaten zum Projekt'!$C$6),1,1)),EDATE(C39,12),""),"")</f>
        <v/>
      </c>
      <c r="D40" s="194">
        <f>F135</f>
        <v>0</v>
      </c>
      <c r="E40" s="195">
        <f>IFERROR(AC136,0)</f>
        <v>0</v>
      </c>
      <c r="F40" s="196">
        <f t="shared" si="9"/>
        <v>0</v>
      </c>
      <c r="G40" s="197">
        <f>INDEX(B1:B149,SUMPRODUCT(MAX((B123:B134&lt;&gt;"")*ROW(B123:B134))))</f>
        <v>0</v>
      </c>
      <c r="H40" s="306"/>
      <c r="M40" s="120"/>
    </row>
    <row r="41" spans="1:31" outlineLevel="1">
      <c r="C41" s="193" t="str">
        <f>IFERROR(IF(EDATE(C40,12)&lt;=(DATE(YEAR('Basisdaten zum Projekt'!$C$6),1,1)),EDATE(C40,12),""),"")</f>
        <v/>
      </c>
      <c r="D41" s="194">
        <f>F150</f>
        <v>0</v>
      </c>
      <c r="E41" s="195">
        <f>IFERROR(AC151,0)</f>
        <v>0</v>
      </c>
      <c r="F41" s="196">
        <f t="shared" si="9"/>
        <v>0</v>
      </c>
      <c r="G41" s="197">
        <f>INDEX(B1:B149,SUMPRODUCT(MAX((B138:B149&lt;&gt;"")*ROW(B138:B149))))</f>
        <v>0</v>
      </c>
      <c r="H41" s="306"/>
      <c r="N41" s="120"/>
    </row>
    <row r="42" spans="1:31" outlineLevel="1">
      <c r="E42" s="203"/>
      <c r="F42" s="204"/>
      <c r="G42" s="154"/>
      <c r="H42" s="205"/>
      <c r="I42" s="206"/>
      <c r="J42" s="207"/>
      <c r="O42" s="120"/>
    </row>
    <row r="43" spans="1:31" ht="24.75" customHeight="1" outlineLevel="1">
      <c r="E43" s="203"/>
      <c r="F43" s="204"/>
      <c r="G43" s="154"/>
      <c r="H43" s="205"/>
      <c r="I43" s="208"/>
      <c r="J43" s="208"/>
      <c r="K43" s="207"/>
      <c r="O43" s="120"/>
    </row>
    <row r="44" spans="1:31" ht="33.75">
      <c r="B44" s="305" t="s">
        <v>58</v>
      </c>
      <c r="C44" s="305"/>
      <c r="D44" s="305"/>
      <c r="E44" s="305"/>
      <c r="F44" s="305"/>
      <c r="G44" s="305"/>
      <c r="H44" s="305"/>
      <c r="I44" s="305"/>
      <c r="J44" s="305"/>
      <c r="K44" s="209"/>
      <c r="M44" s="307" t="s">
        <v>60</v>
      </c>
      <c r="N44" s="307"/>
      <c r="O44" s="307"/>
      <c r="P44" s="307"/>
      <c r="Q44" s="307"/>
      <c r="R44" s="307"/>
      <c r="S44" s="307"/>
      <c r="T44" s="307"/>
      <c r="U44" s="307"/>
      <c r="V44" s="307"/>
      <c r="W44" s="307"/>
      <c r="X44" s="307"/>
      <c r="Y44" s="307"/>
      <c r="Z44" s="307"/>
      <c r="AA44" s="307"/>
      <c r="AB44" s="307"/>
      <c r="AC44" s="307"/>
      <c r="AD44" s="307"/>
      <c r="AE44" s="307"/>
    </row>
    <row r="45" spans="1:31">
      <c r="A45" s="50"/>
      <c r="E45" s="50"/>
    </row>
    <row r="46" spans="1:31" ht="15.75" customHeight="1">
      <c r="B46" s="210"/>
      <c r="C46" s="210"/>
      <c r="D46" s="210"/>
      <c r="E46" s="308" t="s">
        <v>353</v>
      </c>
      <c r="F46" s="309"/>
      <c r="G46" s="310"/>
      <c r="H46" s="308" t="s">
        <v>354</v>
      </c>
      <c r="I46" s="309"/>
      <c r="J46" s="310"/>
      <c r="N46" s="311" t="s">
        <v>372</v>
      </c>
      <c r="O46" s="312"/>
      <c r="P46" s="312"/>
      <c r="Q46" s="312"/>
      <c r="R46" s="312"/>
      <c r="S46" s="312"/>
      <c r="T46" s="312"/>
      <c r="U46" s="312"/>
      <c r="V46" s="312"/>
      <c r="W46" s="312"/>
      <c r="X46" s="312"/>
      <c r="Y46" s="312"/>
      <c r="Z46" s="312"/>
      <c r="AA46" s="312"/>
      <c r="AB46" s="312"/>
      <c r="AC46" s="313"/>
    </row>
    <row r="47" spans="1:31" ht="49.5" customHeight="1">
      <c r="B47" s="211" t="s">
        <v>117</v>
      </c>
      <c r="C47" s="211" t="s">
        <v>80</v>
      </c>
      <c r="D47" s="212" t="s">
        <v>373</v>
      </c>
      <c r="E47" s="213" t="s">
        <v>374</v>
      </c>
      <c r="F47" s="36" t="s">
        <v>375</v>
      </c>
      <c r="G47" s="214" t="s">
        <v>376</v>
      </c>
      <c r="H47" s="215" t="s">
        <v>374</v>
      </c>
      <c r="I47" s="36" t="s">
        <v>375</v>
      </c>
      <c r="J47" s="214" t="s">
        <v>377</v>
      </c>
      <c r="M47" s="36" t="s">
        <v>373</v>
      </c>
      <c r="N47" s="216" t="s">
        <v>378</v>
      </c>
      <c r="O47" s="216" t="s">
        <v>379</v>
      </c>
      <c r="P47" s="216" t="s">
        <v>380</v>
      </c>
      <c r="Q47" s="216" t="s">
        <v>381</v>
      </c>
      <c r="R47" s="216" t="s">
        <v>382</v>
      </c>
      <c r="S47" s="36" t="s">
        <v>383</v>
      </c>
      <c r="T47" s="36" t="s">
        <v>384</v>
      </c>
      <c r="U47" s="36" t="s">
        <v>385</v>
      </c>
      <c r="V47" s="36" t="s">
        <v>386</v>
      </c>
      <c r="W47" s="36" t="s">
        <v>387</v>
      </c>
      <c r="X47" s="36" t="s">
        <v>388</v>
      </c>
      <c r="Y47" s="36" t="s">
        <v>389</v>
      </c>
      <c r="Z47" s="36" t="s">
        <v>390</v>
      </c>
      <c r="AA47" s="36" t="s">
        <v>391</v>
      </c>
      <c r="AB47" s="36" t="s">
        <v>392</v>
      </c>
      <c r="AC47" s="216" t="s">
        <v>393</v>
      </c>
      <c r="AE47" s="217"/>
    </row>
    <row r="48" spans="1:31" outlineLevel="1">
      <c r="B48" s="218"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8">
        <f>IF(DATE(YEAR('Basisdaten zum Projekt'!$C$5),MONTH('Basisdaten zum Projekt'!$C$5),1)=D48,1,0)</f>
        <v>0</v>
      </c>
      <c r="D48" s="219">
        <f>IF('Basisdaten zum Projekt'!C5=0,0,DATE(YEAR('Basisdaten zum Projekt'!$C$5),1,1))</f>
        <v>44562</v>
      </c>
      <c r="E48" s="220"/>
      <c r="F48" s="168">
        <f t="shared" ref="F48:F59" si="10">215/12*E48</f>
        <v>0</v>
      </c>
      <c r="G48" s="221"/>
      <c r="H48" s="220"/>
      <c r="I48" s="168">
        <f t="shared" ref="I48:I59" si="11">215/12*H48</f>
        <v>0</v>
      </c>
      <c r="J48" s="222"/>
      <c r="M48" s="219">
        <f t="shared" ref="M48:M105" si="12">D48</f>
        <v>44562</v>
      </c>
      <c r="N48" s="223"/>
      <c r="O48" s="223"/>
      <c r="P48" s="223"/>
      <c r="Q48" s="223"/>
      <c r="R48" s="223"/>
      <c r="S48" s="223"/>
      <c r="T48" s="223"/>
      <c r="U48" s="223"/>
      <c r="V48" s="223"/>
      <c r="W48" s="223"/>
      <c r="X48" s="223"/>
      <c r="Y48" s="223"/>
      <c r="Z48" s="223"/>
      <c r="AA48" s="223"/>
      <c r="AB48" s="223"/>
      <c r="AC48" s="195">
        <f t="shared" si="6"/>
        <v>0</v>
      </c>
      <c r="AE48" s="217"/>
    </row>
    <row r="49" spans="2:31" outlineLevel="1">
      <c r="B49" s="218"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8">
        <f>IF(C48&gt;0,C48+1,IF(DATE(YEAR('Basisdaten zum Projekt'!$C$5),MONTH('Basisdaten zum Projekt'!$C$5),1)=D49,1,0))</f>
        <v>0</v>
      </c>
      <c r="D49" s="219">
        <f t="shared" ref="D49:D59" si="13">DATE(YEAR(D48),MONTH(D48)+1,DAY(D48))</f>
        <v>44593</v>
      </c>
      <c r="E49" s="220"/>
      <c r="F49" s="168">
        <f t="shared" si="10"/>
        <v>0</v>
      </c>
      <c r="G49" s="221"/>
      <c r="H49" s="220"/>
      <c r="I49" s="168">
        <f t="shared" si="11"/>
        <v>0</v>
      </c>
      <c r="J49" s="222"/>
      <c r="M49" s="219">
        <f t="shared" si="12"/>
        <v>44593</v>
      </c>
      <c r="N49" s="223"/>
      <c r="O49" s="223"/>
      <c r="P49" s="223"/>
      <c r="Q49" s="223"/>
      <c r="R49" s="223"/>
      <c r="S49" s="223"/>
      <c r="T49" s="223"/>
      <c r="U49" s="223"/>
      <c r="V49" s="223"/>
      <c r="W49" s="223"/>
      <c r="X49" s="223"/>
      <c r="Y49" s="223"/>
      <c r="Z49" s="223"/>
      <c r="AA49" s="223"/>
      <c r="AB49" s="223"/>
      <c r="AC49" s="195">
        <f t="shared" si="6"/>
        <v>0</v>
      </c>
      <c r="AE49" s="217"/>
    </row>
    <row r="50" spans="2:31" outlineLevel="1">
      <c r="B50" s="218"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8">
        <f>IF(C49&gt;0,C49+1,IF(DATE(YEAR('Basisdaten zum Projekt'!$C$5),MONTH('Basisdaten zum Projekt'!$C$5),1)=D50,1,0))</f>
        <v>0</v>
      </c>
      <c r="D50" s="219">
        <f t="shared" si="13"/>
        <v>44621</v>
      </c>
      <c r="E50" s="220"/>
      <c r="F50" s="168">
        <f t="shared" si="10"/>
        <v>0</v>
      </c>
      <c r="G50" s="221"/>
      <c r="H50" s="220"/>
      <c r="I50" s="168">
        <f t="shared" si="11"/>
        <v>0</v>
      </c>
      <c r="J50" s="222"/>
      <c r="M50" s="219">
        <f t="shared" si="12"/>
        <v>44621</v>
      </c>
      <c r="N50" s="223"/>
      <c r="O50" s="223"/>
      <c r="P50" s="223"/>
      <c r="Q50" s="223"/>
      <c r="R50" s="223"/>
      <c r="S50" s="223"/>
      <c r="T50" s="223"/>
      <c r="U50" s="223"/>
      <c r="V50" s="223"/>
      <c r="W50" s="223"/>
      <c r="X50" s="223"/>
      <c r="Y50" s="223"/>
      <c r="Z50" s="223"/>
      <c r="AA50" s="223"/>
      <c r="AB50" s="223"/>
      <c r="AC50" s="195">
        <f t="shared" si="6"/>
        <v>0</v>
      </c>
      <c r="AE50" s="217"/>
    </row>
    <row r="51" spans="2:31" outlineLevel="1">
      <c r="B51" s="218"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P1</v>
      </c>
      <c r="C51" s="218">
        <f>IF(C50&gt;0,C50+1,IF(DATE(YEAR('Basisdaten zum Projekt'!$C$5),MONTH('Basisdaten zum Projekt'!$C$5),1)=D51,1,0))</f>
        <v>1</v>
      </c>
      <c r="D51" s="219">
        <f t="shared" si="13"/>
        <v>44652</v>
      </c>
      <c r="E51" s="220">
        <v>0.5</v>
      </c>
      <c r="F51" s="168">
        <f t="shared" si="10"/>
        <v>8.9583333333333339</v>
      </c>
      <c r="G51" s="221">
        <v>2339.73</v>
      </c>
      <c r="H51" s="220"/>
      <c r="I51" s="168">
        <f t="shared" si="11"/>
        <v>0</v>
      </c>
      <c r="J51" s="222"/>
      <c r="M51" s="219">
        <f t="shared" si="12"/>
        <v>44652</v>
      </c>
      <c r="N51" s="223"/>
      <c r="O51" s="223"/>
      <c r="P51" s="223"/>
      <c r="Q51" s="223"/>
      <c r="R51" s="223"/>
      <c r="S51" s="223"/>
      <c r="T51" s="223"/>
      <c r="U51" s="223"/>
      <c r="V51" s="223"/>
      <c r="W51" s="223"/>
      <c r="X51" s="223"/>
      <c r="Y51" s="223"/>
      <c r="Z51" s="223"/>
      <c r="AA51" s="223"/>
      <c r="AB51" s="223"/>
      <c r="AC51" s="195">
        <f t="shared" si="6"/>
        <v>0</v>
      </c>
      <c r="AD51" s="224"/>
    </row>
    <row r="52" spans="2:31" outlineLevel="1">
      <c r="B52" s="218"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P1</v>
      </c>
      <c r="C52" s="218">
        <f>IF(C51&gt;0,C51+1,IF(DATE(YEAR('Basisdaten zum Projekt'!$C$5),MONTH('Basisdaten zum Projekt'!$C$5),1)=D52,1,0))</f>
        <v>2</v>
      </c>
      <c r="D52" s="219">
        <f t="shared" si="13"/>
        <v>44682</v>
      </c>
      <c r="E52" s="220">
        <v>0.5</v>
      </c>
      <c r="F52" s="168">
        <f t="shared" si="10"/>
        <v>8.9583333333333339</v>
      </c>
      <c r="G52" s="221">
        <v>2339.73</v>
      </c>
      <c r="H52" s="220"/>
      <c r="I52" s="168">
        <f t="shared" si="11"/>
        <v>0</v>
      </c>
      <c r="J52" s="226"/>
      <c r="M52" s="219">
        <f t="shared" si="12"/>
        <v>44682</v>
      </c>
      <c r="N52" s="223"/>
      <c r="O52" s="223"/>
      <c r="P52" s="223"/>
      <c r="Q52" s="223"/>
      <c r="R52" s="223"/>
      <c r="S52" s="223"/>
      <c r="T52" s="223"/>
      <c r="U52" s="223"/>
      <c r="V52" s="223"/>
      <c r="W52" s="223"/>
      <c r="X52" s="223"/>
      <c r="Y52" s="223"/>
      <c r="Z52" s="223"/>
      <c r="AA52" s="223"/>
      <c r="AB52" s="223"/>
      <c r="AC52" s="195">
        <f t="shared" si="6"/>
        <v>0</v>
      </c>
      <c r="AD52" s="224"/>
      <c r="AE52" s="217"/>
    </row>
    <row r="53" spans="2:31" outlineLevel="1">
      <c r="B53" s="218"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P1</v>
      </c>
      <c r="C53" s="218">
        <f>IF(C52&gt;0,C52+1,IF(DATE(YEAR('Basisdaten zum Projekt'!$C$5),MONTH('Basisdaten zum Projekt'!$C$5),1)=D53,1,0))</f>
        <v>3</v>
      </c>
      <c r="D53" s="219">
        <f t="shared" si="13"/>
        <v>44713</v>
      </c>
      <c r="E53" s="220">
        <v>0.5</v>
      </c>
      <c r="F53" s="168">
        <f t="shared" si="10"/>
        <v>8.9583333333333339</v>
      </c>
      <c r="G53" s="221">
        <v>2339.73</v>
      </c>
      <c r="H53" s="220"/>
      <c r="I53" s="168">
        <f t="shared" si="11"/>
        <v>0</v>
      </c>
      <c r="J53" s="226"/>
      <c r="M53" s="219">
        <f t="shared" si="12"/>
        <v>44713</v>
      </c>
      <c r="N53" s="223"/>
      <c r="O53" s="223"/>
      <c r="P53" s="223"/>
      <c r="Q53" s="223"/>
      <c r="R53" s="223"/>
      <c r="S53" s="223"/>
      <c r="T53" s="223"/>
      <c r="U53" s="223"/>
      <c r="V53" s="223"/>
      <c r="W53" s="223"/>
      <c r="X53" s="223"/>
      <c r="Y53" s="223"/>
      <c r="Z53" s="223"/>
      <c r="AA53" s="223"/>
      <c r="AB53" s="223"/>
      <c r="AC53" s="195">
        <f t="shared" si="6"/>
        <v>0</v>
      </c>
      <c r="AD53" s="224"/>
      <c r="AE53" s="217"/>
    </row>
    <row r="54" spans="2:31" outlineLevel="1">
      <c r="B54" s="218"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P1</v>
      </c>
      <c r="C54" s="218">
        <f>IF(C53&gt;0,C53+1,IF(DATE(YEAR('Basisdaten zum Projekt'!$C$5),MONTH('Basisdaten zum Projekt'!$C$5),1)=D54,1,0))</f>
        <v>4</v>
      </c>
      <c r="D54" s="219">
        <f t="shared" si="13"/>
        <v>44743</v>
      </c>
      <c r="E54" s="220">
        <v>0.5</v>
      </c>
      <c r="F54" s="168">
        <f t="shared" si="10"/>
        <v>8.9583333333333339</v>
      </c>
      <c r="G54" s="221">
        <v>2339.73</v>
      </c>
      <c r="H54" s="220"/>
      <c r="I54" s="168">
        <f t="shared" si="11"/>
        <v>0</v>
      </c>
      <c r="J54" s="226"/>
      <c r="M54" s="219">
        <f t="shared" si="12"/>
        <v>44743</v>
      </c>
      <c r="N54" s="223"/>
      <c r="O54" s="223"/>
      <c r="P54" s="223"/>
      <c r="Q54" s="223"/>
      <c r="R54" s="223"/>
      <c r="S54" s="223"/>
      <c r="T54" s="223"/>
      <c r="U54" s="223"/>
      <c r="V54" s="223"/>
      <c r="W54" s="223"/>
      <c r="X54" s="223"/>
      <c r="Y54" s="223"/>
      <c r="Z54" s="223"/>
      <c r="AA54" s="223"/>
      <c r="AB54" s="223"/>
      <c r="AC54" s="195">
        <f t="shared" si="6"/>
        <v>0</v>
      </c>
      <c r="AD54" s="224"/>
      <c r="AE54" s="209"/>
    </row>
    <row r="55" spans="2:31" outlineLevel="1">
      <c r="B55" s="218"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P1</v>
      </c>
      <c r="C55" s="218">
        <f>IF(C54&gt;0,C54+1,IF(DATE(YEAR('Basisdaten zum Projekt'!$C$5),MONTH('Basisdaten zum Projekt'!$C$5),1)=D55,1,0))</f>
        <v>5</v>
      </c>
      <c r="D55" s="219">
        <f t="shared" si="13"/>
        <v>44774</v>
      </c>
      <c r="E55" s="220">
        <v>0.5</v>
      </c>
      <c r="F55" s="168">
        <f t="shared" si="10"/>
        <v>8.9583333333333339</v>
      </c>
      <c r="G55" s="221">
        <v>2339.73</v>
      </c>
      <c r="H55" s="220"/>
      <c r="I55" s="168">
        <f t="shared" si="11"/>
        <v>0</v>
      </c>
      <c r="J55" s="222"/>
      <c r="M55" s="219">
        <f t="shared" si="12"/>
        <v>44774</v>
      </c>
      <c r="N55" s="223"/>
      <c r="O55" s="223"/>
      <c r="P55" s="223"/>
      <c r="Q55" s="223"/>
      <c r="R55" s="223"/>
      <c r="S55" s="223"/>
      <c r="T55" s="223"/>
      <c r="U55" s="223"/>
      <c r="V55" s="223"/>
      <c r="W55" s="223"/>
      <c r="X55" s="223"/>
      <c r="Y55" s="223"/>
      <c r="Z55" s="223"/>
      <c r="AA55" s="223"/>
      <c r="AB55" s="223"/>
      <c r="AC55" s="195">
        <f t="shared" si="6"/>
        <v>0</v>
      </c>
      <c r="AD55" s="224"/>
      <c r="AE55" s="209"/>
    </row>
    <row r="56" spans="2:31" outlineLevel="1">
      <c r="B56" s="218"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P1</v>
      </c>
      <c r="C56" s="218">
        <f>IF(C55&gt;0,C55+1,IF(DATE(YEAR('Basisdaten zum Projekt'!$C$5),MONTH('Basisdaten zum Projekt'!$C$5),1)=D56,1,0))</f>
        <v>6</v>
      </c>
      <c r="D56" s="219">
        <f t="shared" si="13"/>
        <v>44805</v>
      </c>
      <c r="E56" s="220">
        <v>0.5</v>
      </c>
      <c r="F56" s="168">
        <f t="shared" si="10"/>
        <v>8.9583333333333339</v>
      </c>
      <c r="G56" s="221">
        <v>2339.73</v>
      </c>
      <c r="H56" s="220"/>
      <c r="I56" s="168">
        <f t="shared" si="11"/>
        <v>0</v>
      </c>
      <c r="J56" s="222"/>
      <c r="M56" s="219">
        <f t="shared" si="12"/>
        <v>44805</v>
      </c>
      <c r="N56" s="223"/>
      <c r="O56" s="223"/>
      <c r="P56" s="223"/>
      <c r="Q56" s="223"/>
      <c r="R56" s="223"/>
      <c r="S56" s="223"/>
      <c r="T56" s="223"/>
      <c r="U56" s="223"/>
      <c r="V56" s="223"/>
      <c r="W56" s="223"/>
      <c r="X56" s="223"/>
      <c r="Y56" s="223"/>
      <c r="Z56" s="223"/>
      <c r="AA56" s="223"/>
      <c r="AB56" s="223"/>
      <c r="AC56" s="195">
        <f t="shared" si="6"/>
        <v>0</v>
      </c>
      <c r="AD56" s="224"/>
    </row>
    <row r="57" spans="2:31" outlineLevel="1">
      <c r="B57" s="218"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P1</v>
      </c>
      <c r="C57" s="218">
        <f>IF(C56&gt;0,C56+1,IF(DATE(YEAR('Basisdaten zum Projekt'!$C$5),MONTH('Basisdaten zum Projekt'!$C$5),1)=D57,1,0))</f>
        <v>7</v>
      </c>
      <c r="D57" s="219">
        <f t="shared" si="13"/>
        <v>44835</v>
      </c>
      <c r="E57" s="220">
        <v>0.5</v>
      </c>
      <c r="F57" s="168">
        <f t="shared" si="10"/>
        <v>8.9583333333333339</v>
      </c>
      <c r="G57" s="221">
        <v>2339.73</v>
      </c>
      <c r="H57" s="220"/>
      <c r="I57" s="168">
        <f t="shared" si="11"/>
        <v>0</v>
      </c>
      <c r="J57" s="222"/>
      <c r="M57" s="219">
        <f t="shared" si="12"/>
        <v>44835</v>
      </c>
      <c r="N57" s="223"/>
      <c r="O57" s="223"/>
      <c r="P57" s="223"/>
      <c r="Q57" s="223"/>
      <c r="R57" s="223"/>
      <c r="S57" s="223"/>
      <c r="T57" s="223"/>
      <c r="U57" s="223"/>
      <c r="V57" s="223"/>
      <c r="W57" s="223"/>
      <c r="X57" s="223"/>
      <c r="Y57" s="223"/>
      <c r="Z57" s="223"/>
      <c r="AA57" s="223"/>
      <c r="AB57" s="223"/>
      <c r="AC57" s="195">
        <f t="shared" si="6"/>
        <v>0</v>
      </c>
      <c r="AD57" s="224"/>
      <c r="AE57" s="227"/>
    </row>
    <row r="58" spans="2:31" outlineLevel="1">
      <c r="B58" s="218"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P1</v>
      </c>
      <c r="C58" s="218">
        <f>IF(C57&gt;0,C57+1,IF(DATE(YEAR('Basisdaten zum Projekt'!$C$5),MONTH('Basisdaten zum Projekt'!$C$5),1)=D58,1,0))</f>
        <v>8</v>
      </c>
      <c r="D58" s="219">
        <f t="shared" si="13"/>
        <v>44866</v>
      </c>
      <c r="E58" s="220">
        <v>0.5</v>
      </c>
      <c r="F58" s="168">
        <f t="shared" si="10"/>
        <v>8.9583333333333339</v>
      </c>
      <c r="G58" s="221">
        <v>3248.68</v>
      </c>
      <c r="H58" s="220"/>
      <c r="I58" s="168">
        <f t="shared" si="11"/>
        <v>0</v>
      </c>
      <c r="J58" s="222"/>
      <c r="M58" s="219">
        <f t="shared" si="12"/>
        <v>44866</v>
      </c>
      <c r="N58" s="223"/>
      <c r="O58" s="223"/>
      <c r="P58" s="223"/>
      <c r="Q58" s="223"/>
      <c r="R58" s="223"/>
      <c r="S58" s="223"/>
      <c r="T58" s="223"/>
      <c r="U58" s="223"/>
      <c r="V58" s="223"/>
      <c r="W58" s="223"/>
      <c r="X58" s="223"/>
      <c r="Y58" s="223"/>
      <c r="Z58" s="223"/>
      <c r="AA58" s="223"/>
      <c r="AB58" s="223"/>
      <c r="AC58" s="195">
        <f t="shared" si="6"/>
        <v>0</v>
      </c>
      <c r="AD58" s="224"/>
    </row>
    <row r="59" spans="2:31" outlineLevel="1">
      <c r="B59" s="218"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P1</v>
      </c>
      <c r="C59" s="218">
        <f>IF(C58&gt;0,C58+1,IF(DATE(YEAR('Basisdaten zum Projekt'!$C$5),MONTH('Basisdaten zum Projekt'!$C$5),1)=D59,1,0))</f>
        <v>9</v>
      </c>
      <c r="D59" s="219">
        <f t="shared" si="13"/>
        <v>44896</v>
      </c>
      <c r="E59" s="220">
        <v>0.5</v>
      </c>
      <c r="F59" s="168">
        <f t="shared" si="10"/>
        <v>8.9583333333333339</v>
      </c>
      <c r="G59" s="221">
        <v>2339.73</v>
      </c>
      <c r="H59" s="220"/>
      <c r="I59" s="168">
        <f t="shared" si="11"/>
        <v>0</v>
      </c>
      <c r="J59" s="222"/>
      <c r="M59" s="219">
        <f t="shared" si="12"/>
        <v>44896</v>
      </c>
      <c r="N59" s="223"/>
      <c r="O59" s="223"/>
      <c r="P59" s="223"/>
      <c r="Q59" s="223"/>
      <c r="R59" s="223"/>
      <c r="S59" s="223"/>
      <c r="T59" s="223"/>
      <c r="U59" s="223"/>
      <c r="V59" s="223"/>
      <c r="W59" s="223"/>
      <c r="X59" s="223"/>
      <c r="Y59" s="223"/>
      <c r="Z59" s="223"/>
      <c r="AA59" s="223"/>
      <c r="AB59" s="223"/>
      <c r="AC59" s="195">
        <f t="shared" si="6"/>
        <v>0</v>
      </c>
      <c r="AD59" s="224"/>
    </row>
    <row r="60" spans="2:31">
      <c r="B60" s="228"/>
      <c r="C60" s="229"/>
      <c r="D60" s="230">
        <f>D59</f>
        <v>44896</v>
      </c>
      <c r="E60" s="231"/>
      <c r="F60" s="232">
        <f>SUM(F48:F59)</f>
        <v>80.625</v>
      </c>
      <c r="G60" s="233">
        <f>SUM(G48:G59)</f>
        <v>21966.519999999997</v>
      </c>
      <c r="H60" s="234"/>
      <c r="I60" s="232">
        <f>SUM(I48:I59)</f>
        <v>0</v>
      </c>
      <c r="J60" s="233">
        <f>SUM(J48:J59)</f>
        <v>0</v>
      </c>
      <c r="M60" s="230">
        <f t="shared" si="12"/>
        <v>44896</v>
      </c>
      <c r="N60" s="235">
        <f>SUM(N48:N59)</f>
        <v>0</v>
      </c>
      <c r="O60" s="236">
        <f>SUM(O48:O59)</f>
        <v>0</v>
      </c>
      <c r="P60" s="235">
        <f>SUM(P48:P59)</f>
        <v>0</v>
      </c>
      <c r="Q60" s="236">
        <f>SUM(Q48:Q59)</f>
        <v>0</v>
      </c>
      <c r="R60" s="236">
        <f>SUM(R48:R59)</f>
        <v>0</v>
      </c>
      <c r="S60" s="236">
        <f t="shared" ref="S60:AB60" si="14">SUM(S48:S59)</f>
        <v>0</v>
      </c>
      <c r="T60" s="236">
        <f t="shared" si="14"/>
        <v>0</v>
      </c>
      <c r="U60" s="236">
        <f t="shared" si="14"/>
        <v>0</v>
      </c>
      <c r="V60" s="236">
        <f t="shared" si="14"/>
        <v>0</v>
      </c>
      <c r="W60" s="236">
        <f t="shared" si="14"/>
        <v>0</v>
      </c>
      <c r="X60" s="236">
        <f t="shared" si="14"/>
        <v>0</v>
      </c>
      <c r="Y60" s="236">
        <f t="shared" si="14"/>
        <v>0</v>
      </c>
      <c r="Z60" s="236">
        <f t="shared" si="14"/>
        <v>0</v>
      </c>
      <c r="AA60" s="236">
        <f t="shared" si="14"/>
        <v>0</v>
      </c>
      <c r="AB60" s="236">
        <f t="shared" si="14"/>
        <v>0</v>
      </c>
      <c r="AC60" s="236">
        <f>SUM(AC48:AC59)</f>
        <v>0</v>
      </c>
      <c r="AD60" s="224"/>
    </row>
    <row r="61" spans="2:31" ht="28.5" customHeight="1">
      <c r="B61" s="158"/>
      <c r="C61" s="158"/>
      <c r="N61" s="235">
        <f>IFERROR(N60/$H$6,0)</f>
        <v>0</v>
      </c>
      <c r="O61" s="235">
        <f>IFERROR(O60/$H$6,0)</f>
        <v>0</v>
      </c>
      <c r="P61" s="235">
        <f>IFERROR(P60/$H$6,0)</f>
        <v>0</v>
      </c>
      <c r="Q61" s="235">
        <f>IFERROR(Q60/$H$6,0)</f>
        <v>0</v>
      </c>
      <c r="R61" s="235">
        <f>IFERROR(R60/$H$6,0)</f>
        <v>0</v>
      </c>
      <c r="S61" s="235">
        <f t="shared" ref="S61:AB61" si="15">IFERROR(S60/$H$6,0)</f>
        <v>0</v>
      </c>
      <c r="T61" s="235">
        <f t="shared" si="15"/>
        <v>0</v>
      </c>
      <c r="U61" s="235">
        <f t="shared" si="15"/>
        <v>0</v>
      </c>
      <c r="V61" s="235">
        <f t="shared" si="15"/>
        <v>0</v>
      </c>
      <c r="W61" s="235">
        <f t="shared" si="15"/>
        <v>0</v>
      </c>
      <c r="X61" s="235">
        <f t="shared" si="15"/>
        <v>0</v>
      </c>
      <c r="Y61" s="235">
        <f t="shared" si="15"/>
        <v>0</v>
      </c>
      <c r="Z61" s="235">
        <f t="shared" si="15"/>
        <v>0</v>
      </c>
      <c r="AA61" s="235">
        <f t="shared" si="15"/>
        <v>0</v>
      </c>
      <c r="AB61" s="235">
        <f t="shared" si="15"/>
        <v>0</v>
      </c>
      <c r="AC61" s="235">
        <f>IFERROR(AC60/$H$6,0)</f>
        <v>0</v>
      </c>
      <c r="AD61" s="237" t="s">
        <v>394</v>
      </c>
    </row>
    <row r="62" spans="2:31">
      <c r="B62" s="158"/>
      <c r="C62" s="158"/>
      <c r="N62" s="238"/>
      <c r="O62" s="238"/>
      <c r="P62" s="238"/>
      <c r="Q62" s="238"/>
      <c r="R62" s="238"/>
      <c r="S62" s="239"/>
      <c r="T62" s="240"/>
      <c r="U62" s="241"/>
      <c r="V62" s="241"/>
      <c r="W62" s="241"/>
      <c r="X62" s="241"/>
      <c r="Y62" s="241"/>
      <c r="Z62" s="241"/>
      <c r="AA62" s="241"/>
      <c r="AB62" s="242"/>
      <c r="AC62" s="238"/>
      <c r="AD62" s="243"/>
    </row>
    <row r="63" spans="2:31" outlineLevel="1">
      <c r="B63" s="218"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P1</v>
      </c>
      <c r="C63" s="218">
        <f>IF(C59&gt;0,C59+1,IF(DATE(YEAR('Basisdaten zum Projekt'!$C$5),MONTH('Basisdaten zum Projekt'!$C$5),1)=D63,1,0))</f>
        <v>10</v>
      </c>
      <c r="D63" s="219">
        <f>DATE(YEAR(D59),MONTH(D59)+1,DAY(D59))</f>
        <v>44927</v>
      </c>
      <c r="E63" s="244">
        <v>0.75</v>
      </c>
      <c r="F63" s="245">
        <f t="shared" ref="F63:F74" si="16">215/12*E63</f>
        <v>13.4375</v>
      </c>
      <c r="G63" s="246">
        <v>3467.12</v>
      </c>
      <c r="H63" s="244">
        <v>0.25</v>
      </c>
      <c r="I63" s="245">
        <f t="shared" ref="I63:I74" si="17">215/12*H63</f>
        <v>4.479166666666667</v>
      </c>
      <c r="J63" s="247">
        <v>1128.8399999999999</v>
      </c>
      <c r="M63" s="219">
        <f t="shared" si="12"/>
        <v>44927</v>
      </c>
      <c r="N63" s="223"/>
      <c r="O63" s="223">
        <v>17.52</v>
      </c>
      <c r="P63" s="223">
        <v>17.52</v>
      </c>
      <c r="Q63" s="223"/>
      <c r="R63" s="223"/>
      <c r="S63" s="223"/>
      <c r="T63" s="223"/>
      <c r="U63" s="223"/>
      <c r="V63" s="223"/>
      <c r="W63" s="223"/>
      <c r="X63" s="223"/>
      <c r="Y63" s="223"/>
      <c r="Z63" s="223"/>
      <c r="AA63" s="223"/>
      <c r="AB63" s="223"/>
      <c r="AC63" s="195">
        <f t="shared" ref="AC63:AC74" si="18">SUM(N63:AB63)</f>
        <v>35.04</v>
      </c>
      <c r="AD63" s="224"/>
      <c r="AE63" s="227"/>
    </row>
    <row r="64" spans="2:31" outlineLevel="1">
      <c r="B64" s="218"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P1</v>
      </c>
      <c r="C64" s="218">
        <f>IF(C63&gt;0,C63+1,IF(DATE(YEAR('Basisdaten zum Projekt'!$C$5),MONTH('Basisdaten zum Projekt'!$C$5),1)=D64,1,0))</f>
        <v>11</v>
      </c>
      <c r="D64" s="219">
        <f t="shared" ref="D64:D74" si="19">DATE(YEAR(D63),MONTH(D63)+1,DAY(D63))</f>
        <v>44958</v>
      </c>
      <c r="E64" s="220">
        <v>0.75</v>
      </c>
      <c r="F64" s="168">
        <f t="shared" si="16"/>
        <v>13.4375</v>
      </c>
      <c r="G64" s="221">
        <v>3467.12</v>
      </c>
      <c r="H64" s="220">
        <v>0.25</v>
      </c>
      <c r="I64" s="168">
        <f t="shared" si="17"/>
        <v>4.479166666666667</v>
      </c>
      <c r="J64" s="222">
        <v>1128.8399999999999</v>
      </c>
      <c r="M64" s="219">
        <f t="shared" si="12"/>
        <v>44958</v>
      </c>
      <c r="N64" s="223"/>
      <c r="O64" s="223">
        <v>29.2</v>
      </c>
      <c r="P64" s="223">
        <v>29.2</v>
      </c>
      <c r="Q64" s="223"/>
      <c r="R64" s="223"/>
      <c r="S64" s="223"/>
      <c r="T64" s="223"/>
      <c r="U64" s="223"/>
      <c r="V64" s="223"/>
      <c r="W64" s="223"/>
      <c r="X64" s="223"/>
      <c r="Y64" s="223"/>
      <c r="Z64" s="223"/>
      <c r="AA64" s="223"/>
      <c r="AB64" s="223"/>
      <c r="AC64" s="195">
        <f t="shared" si="18"/>
        <v>58.4</v>
      </c>
      <c r="AD64" s="224"/>
    </row>
    <row r="65" spans="2:30" outlineLevel="1">
      <c r="B65" s="218"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P1</v>
      </c>
      <c r="C65" s="218">
        <f>IF(C64&gt;0,C64+1,IF(DATE(YEAR('Basisdaten zum Projekt'!$C$5),MONTH('Basisdaten zum Projekt'!$C$5),1)=D65,1,0))</f>
        <v>12</v>
      </c>
      <c r="D65" s="219">
        <f t="shared" si="19"/>
        <v>44986</v>
      </c>
      <c r="E65" s="220">
        <v>0.75</v>
      </c>
      <c r="F65" s="168">
        <f t="shared" si="16"/>
        <v>13.4375</v>
      </c>
      <c r="G65" s="221">
        <v>3467.12</v>
      </c>
      <c r="H65" s="220">
        <v>0.25</v>
      </c>
      <c r="I65" s="168">
        <f t="shared" si="17"/>
        <v>4.479166666666667</v>
      </c>
      <c r="J65" s="222">
        <v>1128.8399999999999</v>
      </c>
      <c r="M65" s="219">
        <f t="shared" si="12"/>
        <v>44986</v>
      </c>
      <c r="N65" s="223"/>
      <c r="O65" s="223">
        <v>33.58</v>
      </c>
      <c r="P65" s="223">
        <v>33.58</v>
      </c>
      <c r="Q65" s="223"/>
      <c r="R65" s="223"/>
      <c r="S65" s="223"/>
      <c r="T65" s="223"/>
      <c r="U65" s="223"/>
      <c r="V65" s="223"/>
      <c r="W65" s="223"/>
      <c r="X65" s="223"/>
      <c r="Y65" s="223"/>
      <c r="Z65" s="223"/>
      <c r="AA65" s="223"/>
      <c r="AB65" s="223"/>
      <c r="AC65" s="195">
        <f t="shared" si="18"/>
        <v>67.16</v>
      </c>
      <c r="AD65" s="224"/>
    </row>
    <row r="66" spans="2:30" outlineLevel="1">
      <c r="B66" s="218"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P2</v>
      </c>
      <c r="C66" s="218">
        <f>IF(C65&gt;0,C65+1,IF(DATE(YEAR('Basisdaten zum Projekt'!$C$5),MONTH('Basisdaten zum Projekt'!$C$5),1)=D66,1,0))</f>
        <v>13</v>
      </c>
      <c r="D66" s="219">
        <f t="shared" si="19"/>
        <v>45017</v>
      </c>
      <c r="E66" s="220"/>
      <c r="F66" s="168">
        <f t="shared" si="16"/>
        <v>0</v>
      </c>
      <c r="G66" s="221"/>
      <c r="H66" s="220"/>
      <c r="I66" s="168">
        <f t="shared" si="17"/>
        <v>0</v>
      </c>
      <c r="J66" s="222"/>
      <c r="M66" s="219">
        <f t="shared" si="12"/>
        <v>45017</v>
      </c>
      <c r="N66" s="223"/>
      <c r="O66" s="223"/>
      <c r="P66" s="223"/>
      <c r="Q66" s="223"/>
      <c r="R66" s="223"/>
      <c r="S66" s="223"/>
      <c r="T66" s="223"/>
      <c r="U66" s="223"/>
      <c r="V66" s="223"/>
      <c r="W66" s="223"/>
      <c r="X66" s="223"/>
      <c r="Y66" s="223"/>
      <c r="Z66" s="223"/>
      <c r="AA66" s="223"/>
      <c r="AB66" s="223"/>
      <c r="AC66" s="195">
        <f t="shared" si="18"/>
        <v>0</v>
      </c>
      <c r="AD66" s="224"/>
    </row>
    <row r="67" spans="2:30" outlineLevel="1">
      <c r="B67" s="218"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P2</v>
      </c>
      <c r="C67" s="218">
        <f>IF(C66&gt;0,C66+1,IF(DATE(YEAR('Basisdaten zum Projekt'!$C$5),MONTH('Basisdaten zum Projekt'!$C$5),1)=D67,1,0))</f>
        <v>14</v>
      </c>
      <c r="D67" s="219">
        <f t="shared" si="19"/>
        <v>45047</v>
      </c>
      <c r="E67" s="220"/>
      <c r="F67" s="168">
        <f t="shared" si="16"/>
        <v>0</v>
      </c>
      <c r="G67" s="221"/>
      <c r="H67" s="220"/>
      <c r="I67" s="168">
        <f t="shared" si="17"/>
        <v>0</v>
      </c>
      <c r="J67" s="222"/>
      <c r="M67" s="219">
        <f t="shared" si="12"/>
        <v>45047</v>
      </c>
      <c r="N67" s="223"/>
      <c r="O67" s="223"/>
      <c r="P67" s="223"/>
      <c r="Q67" s="223"/>
      <c r="R67" s="223"/>
      <c r="S67" s="223"/>
      <c r="T67" s="223"/>
      <c r="U67" s="223"/>
      <c r="V67" s="223"/>
      <c r="W67" s="223"/>
      <c r="X67" s="223"/>
      <c r="Y67" s="223"/>
      <c r="Z67" s="223"/>
      <c r="AA67" s="223"/>
      <c r="AB67" s="223"/>
      <c r="AC67" s="195">
        <f t="shared" si="18"/>
        <v>0</v>
      </c>
      <c r="AD67" s="224"/>
    </row>
    <row r="68" spans="2:30" outlineLevel="1">
      <c r="B68" s="218"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P2</v>
      </c>
      <c r="C68" s="218">
        <f>IF(C67&gt;0,C67+1,IF(DATE(YEAR('Basisdaten zum Projekt'!$C$5),MONTH('Basisdaten zum Projekt'!$C$5),1)=D68,1,0))</f>
        <v>15</v>
      </c>
      <c r="D68" s="219">
        <f t="shared" si="19"/>
        <v>45078</v>
      </c>
      <c r="E68" s="220"/>
      <c r="F68" s="168">
        <f t="shared" si="16"/>
        <v>0</v>
      </c>
      <c r="G68" s="221"/>
      <c r="H68" s="220"/>
      <c r="I68" s="168">
        <f t="shared" si="17"/>
        <v>0</v>
      </c>
      <c r="J68" s="222"/>
      <c r="M68" s="219">
        <f t="shared" si="12"/>
        <v>45078</v>
      </c>
      <c r="N68" s="223"/>
      <c r="O68" s="223"/>
      <c r="P68" s="223"/>
      <c r="Q68" s="223"/>
      <c r="R68" s="223"/>
      <c r="S68" s="223"/>
      <c r="T68" s="223"/>
      <c r="U68" s="223"/>
      <c r="V68" s="223"/>
      <c r="W68" s="223"/>
      <c r="X68" s="223"/>
      <c r="Y68" s="223"/>
      <c r="Z68" s="223"/>
      <c r="AA68" s="223"/>
      <c r="AB68" s="223"/>
      <c r="AC68" s="195">
        <f t="shared" si="18"/>
        <v>0</v>
      </c>
      <c r="AD68" s="224"/>
    </row>
    <row r="69" spans="2:30" outlineLevel="1">
      <c r="B69" s="218"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P2</v>
      </c>
      <c r="C69" s="218">
        <f>IF(C68&gt;0,C68+1,IF(DATE(YEAR('Basisdaten zum Projekt'!$C$5),MONTH('Basisdaten zum Projekt'!$C$5),1)=D69,1,0))</f>
        <v>16</v>
      </c>
      <c r="D69" s="219">
        <f t="shared" si="19"/>
        <v>45108</v>
      </c>
      <c r="E69" s="220"/>
      <c r="F69" s="168">
        <f t="shared" si="16"/>
        <v>0</v>
      </c>
      <c r="G69" s="221"/>
      <c r="H69" s="220"/>
      <c r="I69" s="168">
        <f t="shared" si="17"/>
        <v>0</v>
      </c>
      <c r="J69" s="222"/>
      <c r="M69" s="219">
        <f t="shared" si="12"/>
        <v>45108</v>
      </c>
      <c r="N69" s="223"/>
      <c r="O69" s="223"/>
      <c r="P69" s="223"/>
      <c r="Q69" s="223"/>
      <c r="R69" s="223"/>
      <c r="S69" s="223"/>
      <c r="T69" s="223"/>
      <c r="U69" s="223"/>
      <c r="V69" s="223"/>
      <c r="W69" s="223"/>
      <c r="X69" s="223"/>
      <c r="Y69" s="223"/>
      <c r="Z69" s="223"/>
      <c r="AA69" s="223"/>
      <c r="AB69" s="223"/>
      <c r="AC69" s="195">
        <f t="shared" si="18"/>
        <v>0</v>
      </c>
      <c r="AD69" s="224"/>
    </row>
    <row r="70" spans="2:30" outlineLevel="1">
      <c r="B70" s="218"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P2</v>
      </c>
      <c r="C70" s="218">
        <f>IF(C69&gt;0,C69+1,IF(DATE(YEAR('Basisdaten zum Projekt'!$C$5),MONTH('Basisdaten zum Projekt'!$C$5),1)=D70,1,0))</f>
        <v>17</v>
      </c>
      <c r="D70" s="219">
        <f t="shared" si="19"/>
        <v>45139</v>
      </c>
      <c r="E70" s="220"/>
      <c r="F70" s="168">
        <f t="shared" si="16"/>
        <v>0</v>
      </c>
      <c r="G70" s="221"/>
      <c r="H70" s="220"/>
      <c r="I70" s="168">
        <f t="shared" si="17"/>
        <v>0</v>
      </c>
      <c r="J70" s="222"/>
      <c r="M70" s="219">
        <f t="shared" si="12"/>
        <v>45139</v>
      </c>
      <c r="N70" s="223"/>
      <c r="O70" s="223"/>
      <c r="P70" s="223"/>
      <c r="Q70" s="223"/>
      <c r="R70" s="223"/>
      <c r="S70" s="223"/>
      <c r="T70" s="223"/>
      <c r="U70" s="223"/>
      <c r="V70" s="223"/>
      <c r="W70" s="223"/>
      <c r="X70" s="223"/>
      <c r="Y70" s="223"/>
      <c r="Z70" s="223"/>
      <c r="AA70" s="223"/>
      <c r="AB70" s="223"/>
      <c r="AC70" s="195">
        <f t="shared" si="18"/>
        <v>0</v>
      </c>
      <c r="AD70" s="224"/>
    </row>
    <row r="71" spans="2:30" outlineLevel="1">
      <c r="B71" s="218"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P2</v>
      </c>
      <c r="C71" s="218">
        <f>IF(C70&gt;0,C70+1,IF(DATE(YEAR('Basisdaten zum Projekt'!$C$5),MONTH('Basisdaten zum Projekt'!$C$5),1)=D71,1,0))</f>
        <v>18</v>
      </c>
      <c r="D71" s="219">
        <f t="shared" si="19"/>
        <v>45170</v>
      </c>
      <c r="E71" s="220"/>
      <c r="F71" s="168">
        <f t="shared" si="16"/>
        <v>0</v>
      </c>
      <c r="G71" s="221"/>
      <c r="H71" s="220"/>
      <c r="I71" s="168">
        <f t="shared" si="17"/>
        <v>0</v>
      </c>
      <c r="J71" s="222"/>
      <c r="M71" s="219">
        <f t="shared" si="12"/>
        <v>45170</v>
      </c>
      <c r="N71" s="223"/>
      <c r="O71" s="223"/>
      <c r="P71" s="223"/>
      <c r="Q71" s="223"/>
      <c r="R71" s="223"/>
      <c r="S71" s="223"/>
      <c r="T71" s="223"/>
      <c r="U71" s="223"/>
      <c r="V71" s="223"/>
      <c r="W71" s="223"/>
      <c r="X71" s="223"/>
      <c r="Y71" s="223"/>
      <c r="Z71" s="223"/>
      <c r="AA71" s="223"/>
      <c r="AB71" s="223"/>
      <c r="AC71" s="195">
        <f t="shared" si="18"/>
        <v>0</v>
      </c>
      <c r="AD71" s="224"/>
    </row>
    <row r="72" spans="2:30" outlineLevel="1">
      <c r="B72" s="218"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P2</v>
      </c>
      <c r="C72" s="218">
        <f>IF(C71&gt;0,C71+1,IF(DATE(YEAR('Basisdaten zum Projekt'!$C$5),MONTH('Basisdaten zum Projekt'!$C$5),1)=D72,1,0))</f>
        <v>19</v>
      </c>
      <c r="D72" s="219">
        <f t="shared" si="19"/>
        <v>45200</v>
      </c>
      <c r="E72" s="220"/>
      <c r="F72" s="168">
        <f t="shared" si="16"/>
        <v>0</v>
      </c>
      <c r="G72" s="221"/>
      <c r="H72" s="220"/>
      <c r="I72" s="168">
        <f t="shared" si="17"/>
        <v>0</v>
      </c>
      <c r="J72" s="222"/>
      <c r="M72" s="219">
        <f t="shared" si="12"/>
        <v>45200</v>
      </c>
      <c r="N72" s="223"/>
      <c r="O72" s="223"/>
      <c r="P72" s="223"/>
      <c r="Q72" s="223"/>
      <c r="R72" s="223"/>
      <c r="S72" s="223"/>
      <c r="T72" s="223"/>
      <c r="U72" s="223"/>
      <c r="V72" s="223"/>
      <c r="W72" s="223"/>
      <c r="X72" s="223"/>
      <c r="Y72" s="223"/>
      <c r="Z72" s="223"/>
      <c r="AA72" s="223"/>
      <c r="AB72" s="223"/>
      <c r="AC72" s="195">
        <f t="shared" si="18"/>
        <v>0</v>
      </c>
      <c r="AD72" s="224"/>
    </row>
    <row r="73" spans="2:30" outlineLevel="1">
      <c r="B73" s="218"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P2</v>
      </c>
      <c r="C73" s="218">
        <f>IF(C72&gt;0,C72+1,IF(DATE(YEAR('Basisdaten zum Projekt'!$C$5),MONTH('Basisdaten zum Projekt'!$C$5),1)=D73,1,0))</f>
        <v>20</v>
      </c>
      <c r="D73" s="219">
        <f t="shared" si="19"/>
        <v>45231</v>
      </c>
      <c r="E73" s="220"/>
      <c r="F73" s="168">
        <f t="shared" si="16"/>
        <v>0</v>
      </c>
      <c r="G73" s="221"/>
      <c r="H73" s="220"/>
      <c r="I73" s="168">
        <f t="shared" si="17"/>
        <v>0</v>
      </c>
      <c r="J73" s="222"/>
      <c r="M73" s="219">
        <f t="shared" si="12"/>
        <v>45231</v>
      </c>
      <c r="N73" s="223"/>
      <c r="O73" s="223"/>
      <c r="P73" s="223"/>
      <c r="Q73" s="223"/>
      <c r="R73" s="223"/>
      <c r="S73" s="223"/>
      <c r="T73" s="223"/>
      <c r="U73" s="223"/>
      <c r="V73" s="223"/>
      <c r="W73" s="223"/>
      <c r="X73" s="223"/>
      <c r="Y73" s="223"/>
      <c r="Z73" s="223"/>
      <c r="AA73" s="223"/>
      <c r="AB73" s="223"/>
      <c r="AC73" s="195">
        <f t="shared" si="18"/>
        <v>0</v>
      </c>
      <c r="AD73" s="224"/>
    </row>
    <row r="74" spans="2:30" outlineLevel="1">
      <c r="B74" s="218"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P2</v>
      </c>
      <c r="C74" s="218">
        <f>IF(C73&gt;0,C73+1,IF(DATE(YEAR('Basisdaten zum Projekt'!$C$5),MONTH('Basisdaten zum Projekt'!$C$5),1)=D74,1,0))</f>
        <v>21</v>
      </c>
      <c r="D74" s="219">
        <f t="shared" si="19"/>
        <v>45261</v>
      </c>
      <c r="E74" s="220"/>
      <c r="F74" s="168">
        <f t="shared" si="16"/>
        <v>0</v>
      </c>
      <c r="G74" s="221"/>
      <c r="H74" s="220"/>
      <c r="I74" s="168">
        <f t="shared" si="17"/>
        <v>0</v>
      </c>
      <c r="J74" s="222"/>
      <c r="M74" s="219">
        <f t="shared" si="12"/>
        <v>45261</v>
      </c>
      <c r="N74" s="223"/>
      <c r="O74" s="223"/>
      <c r="P74" s="223"/>
      <c r="Q74" s="223"/>
      <c r="R74" s="223"/>
      <c r="S74" s="223"/>
      <c r="T74" s="223"/>
      <c r="U74" s="223"/>
      <c r="V74" s="223"/>
      <c r="W74" s="223"/>
      <c r="X74" s="223"/>
      <c r="Y74" s="223"/>
      <c r="Z74" s="223"/>
      <c r="AA74" s="223"/>
      <c r="AB74" s="223"/>
      <c r="AC74" s="195">
        <f t="shared" si="18"/>
        <v>0</v>
      </c>
      <c r="AD74" s="224"/>
    </row>
    <row r="75" spans="2:30">
      <c r="B75" s="228"/>
      <c r="C75" s="229"/>
      <c r="D75" s="230">
        <f>D74</f>
        <v>45261</v>
      </c>
      <c r="E75" s="231"/>
      <c r="F75" s="232">
        <f>SUM(F63:F74)</f>
        <v>40.3125</v>
      </c>
      <c r="G75" s="233">
        <f>SUM(G63:G74)</f>
        <v>10401.36</v>
      </c>
      <c r="H75" s="248"/>
      <c r="I75" s="232">
        <f>SUM(I63:I74)</f>
        <v>13.4375</v>
      </c>
      <c r="J75" s="233">
        <f>SUM(J63:J74)</f>
        <v>3386.5199999999995</v>
      </c>
      <c r="M75" s="230">
        <f t="shared" si="12"/>
        <v>45261</v>
      </c>
      <c r="N75" s="236">
        <f>SUM(N63:N74)</f>
        <v>0</v>
      </c>
      <c r="O75" s="236">
        <f>SUM(O63:O74)</f>
        <v>80.3</v>
      </c>
      <c r="P75" s="236">
        <f>SUM(P63:P74)</f>
        <v>80.3</v>
      </c>
      <c r="Q75" s="236">
        <f>SUM(Q63:Q74)</f>
        <v>0</v>
      </c>
      <c r="R75" s="236">
        <f>SUM(R63:R74)</f>
        <v>0</v>
      </c>
      <c r="S75" s="236">
        <f t="shared" ref="S75:AB75" si="20">SUM(S63:S74)</f>
        <v>0</v>
      </c>
      <c r="T75" s="236">
        <f t="shared" si="20"/>
        <v>0</v>
      </c>
      <c r="U75" s="236">
        <f t="shared" si="20"/>
        <v>0</v>
      </c>
      <c r="V75" s="236">
        <f t="shared" si="20"/>
        <v>0</v>
      </c>
      <c r="W75" s="236">
        <f t="shared" si="20"/>
        <v>0</v>
      </c>
      <c r="X75" s="236">
        <f t="shared" si="20"/>
        <v>0</v>
      </c>
      <c r="Y75" s="236">
        <f t="shared" si="20"/>
        <v>0</v>
      </c>
      <c r="Z75" s="236">
        <f t="shared" si="20"/>
        <v>0</v>
      </c>
      <c r="AA75" s="236">
        <f t="shared" si="20"/>
        <v>0</v>
      </c>
      <c r="AB75" s="236">
        <f t="shared" si="20"/>
        <v>0</v>
      </c>
      <c r="AC75" s="236">
        <f>SUM(AC63:AC74)</f>
        <v>160.6</v>
      </c>
      <c r="AD75" s="224"/>
    </row>
    <row r="76" spans="2:30" ht="28.5" customHeight="1">
      <c r="B76" s="158"/>
      <c r="C76" s="158"/>
      <c r="N76" s="235">
        <f>IFERROR(N75/$H$6,0)</f>
        <v>0</v>
      </c>
      <c r="O76" s="235">
        <f>IFERROR(O75/$H$6,0)</f>
        <v>10.374677002583979</v>
      </c>
      <c r="P76" s="235">
        <f>IFERROR(P75/$H$6,0)</f>
        <v>10.374677002583979</v>
      </c>
      <c r="Q76" s="235">
        <f>IFERROR(Q75/$H$6,0)</f>
        <v>0</v>
      </c>
      <c r="R76" s="235">
        <f>IFERROR(R75/$H$6,0)</f>
        <v>0</v>
      </c>
      <c r="S76" s="235">
        <f t="shared" ref="S76:AB76" si="21">IFERROR(S75/$H$6,0)</f>
        <v>0</v>
      </c>
      <c r="T76" s="235">
        <f t="shared" si="21"/>
        <v>0</v>
      </c>
      <c r="U76" s="235">
        <f t="shared" si="21"/>
        <v>0</v>
      </c>
      <c r="V76" s="235">
        <f t="shared" si="21"/>
        <v>0</v>
      </c>
      <c r="W76" s="235">
        <f t="shared" si="21"/>
        <v>0</v>
      </c>
      <c r="X76" s="235">
        <f t="shared" si="21"/>
        <v>0</v>
      </c>
      <c r="Y76" s="235">
        <f t="shared" si="21"/>
        <v>0</v>
      </c>
      <c r="Z76" s="235">
        <f t="shared" si="21"/>
        <v>0</v>
      </c>
      <c r="AA76" s="235">
        <f t="shared" si="21"/>
        <v>0</v>
      </c>
      <c r="AB76" s="235">
        <f t="shared" si="21"/>
        <v>0</v>
      </c>
      <c r="AC76" s="235">
        <f>IFERROR(AC75/$H$6,0)</f>
        <v>20.749354005167959</v>
      </c>
      <c r="AD76" s="237" t="s">
        <v>394</v>
      </c>
    </row>
    <row r="77" spans="2:30">
      <c r="B77" s="158"/>
      <c r="C77" s="158"/>
      <c r="N77" s="238"/>
      <c r="O77" s="238"/>
      <c r="P77" s="238"/>
      <c r="Q77" s="238"/>
      <c r="R77" s="238"/>
      <c r="S77" s="239"/>
      <c r="T77" s="240"/>
      <c r="U77" s="241"/>
      <c r="V77" s="241"/>
      <c r="W77" s="241"/>
      <c r="X77" s="241"/>
      <c r="Y77" s="241"/>
      <c r="Z77" s="241"/>
      <c r="AA77" s="241"/>
      <c r="AB77" s="242"/>
      <c r="AC77" s="238"/>
      <c r="AD77" s="243"/>
    </row>
    <row r="78" spans="2:30" outlineLevel="1">
      <c r="B78" s="218"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P2</v>
      </c>
      <c r="C78" s="218">
        <f>IF(C74&gt;0,C74+1,IF(DATE(YEAR('Basisdaten zum Projekt'!$C$5),MONTH('Basisdaten zum Projekt'!$C$5),1)=D78,1,0))</f>
        <v>22</v>
      </c>
      <c r="D78" s="219">
        <f>DATE(YEAR(D74),MONTH(D74)+1,DAY(D74))</f>
        <v>45292</v>
      </c>
      <c r="E78" s="244"/>
      <c r="F78" s="245">
        <f t="shared" ref="F78:F89" si="22">215/12*E78</f>
        <v>0</v>
      </c>
      <c r="G78" s="246"/>
      <c r="H78" s="244"/>
      <c r="I78" s="245">
        <f t="shared" ref="I78:I89" si="23">215/12*H78</f>
        <v>0</v>
      </c>
      <c r="J78" s="247"/>
      <c r="M78" s="219">
        <f t="shared" si="12"/>
        <v>45292</v>
      </c>
      <c r="N78" s="223"/>
      <c r="O78" s="223"/>
      <c r="P78" s="223"/>
      <c r="Q78" s="223"/>
      <c r="R78" s="223"/>
      <c r="S78" s="223"/>
      <c r="T78" s="223"/>
      <c r="U78" s="223"/>
      <c r="V78" s="223"/>
      <c r="W78" s="223"/>
      <c r="X78" s="223"/>
      <c r="Y78" s="223"/>
      <c r="Z78" s="223"/>
      <c r="AA78" s="223"/>
      <c r="AB78" s="223"/>
      <c r="AC78" s="195">
        <f t="shared" ref="AC78:AC89" si="24">SUM(N78:AB78)</f>
        <v>0</v>
      </c>
      <c r="AD78" s="224"/>
    </row>
    <row r="79" spans="2:30" outlineLevel="1">
      <c r="B79" s="218"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P2</v>
      </c>
      <c r="C79" s="218">
        <f>IF(C78&gt;0,C78+1,IF(DATE(YEAR('Basisdaten zum Projekt'!$C$5),MONTH('Basisdaten zum Projekt'!$C$5),1)=D79,1,0))</f>
        <v>23</v>
      </c>
      <c r="D79" s="219">
        <f t="shared" ref="D79:D89" si="25">DATE(YEAR(D78),MONTH(D78)+1,DAY(D78))</f>
        <v>45323</v>
      </c>
      <c r="E79" s="220"/>
      <c r="F79" s="168">
        <f t="shared" si="22"/>
        <v>0</v>
      </c>
      <c r="G79" s="221"/>
      <c r="H79" s="220"/>
      <c r="I79" s="168">
        <f t="shared" si="23"/>
        <v>0</v>
      </c>
      <c r="J79" s="222"/>
      <c r="M79" s="219">
        <f t="shared" si="12"/>
        <v>45323</v>
      </c>
      <c r="N79" s="223"/>
      <c r="O79" s="223"/>
      <c r="P79" s="223"/>
      <c r="Q79" s="223"/>
      <c r="R79" s="223"/>
      <c r="S79" s="223"/>
      <c r="T79" s="223"/>
      <c r="U79" s="223"/>
      <c r="V79" s="223"/>
      <c r="W79" s="223"/>
      <c r="X79" s="223"/>
      <c r="Y79" s="223"/>
      <c r="Z79" s="223"/>
      <c r="AA79" s="223"/>
      <c r="AB79" s="223"/>
      <c r="AC79" s="195">
        <f t="shared" si="24"/>
        <v>0</v>
      </c>
      <c r="AD79" s="224"/>
    </row>
    <row r="80" spans="2:30" outlineLevel="1">
      <c r="B80" s="218"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P2</v>
      </c>
      <c r="C80" s="218">
        <f>IF(C79&gt;0,C79+1,IF(DATE(YEAR('Basisdaten zum Projekt'!$C$5),MONTH('Basisdaten zum Projekt'!$C$5),1)=D80,1,0))</f>
        <v>24</v>
      </c>
      <c r="D80" s="219">
        <f t="shared" si="25"/>
        <v>45352</v>
      </c>
      <c r="E80" s="220"/>
      <c r="F80" s="168">
        <f t="shared" si="22"/>
        <v>0</v>
      </c>
      <c r="G80" s="221"/>
      <c r="H80" s="220"/>
      <c r="I80" s="168">
        <f t="shared" si="23"/>
        <v>0</v>
      </c>
      <c r="J80" s="222"/>
      <c r="M80" s="219">
        <f t="shared" si="12"/>
        <v>45352</v>
      </c>
      <c r="N80" s="223"/>
      <c r="O80" s="223"/>
      <c r="P80" s="223"/>
      <c r="Q80" s="223"/>
      <c r="R80" s="223"/>
      <c r="S80" s="223"/>
      <c r="T80" s="223"/>
      <c r="U80" s="223"/>
      <c r="V80" s="223"/>
      <c r="W80" s="223"/>
      <c r="X80" s="223"/>
      <c r="Y80" s="223"/>
      <c r="Z80" s="223"/>
      <c r="AA80" s="223"/>
      <c r="AB80" s="223"/>
      <c r="AC80" s="195">
        <f t="shared" si="24"/>
        <v>0</v>
      </c>
      <c r="AD80" s="224"/>
    </row>
    <row r="81" spans="2:30" outlineLevel="1">
      <c r="B81" s="218"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P2</v>
      </c>
      <c r="C81" s="218">
        <f>IF(C80&gt;0,C80+1,IF(DATE(YEAR('Basisdaten zum Projekt'!$C$5),MONTH('Basisdaten zum Projekt'!$C$5),1)=D81,1,0))</f>
        <v>25</v>
      </c>
      <c r="D81" s="219">
        <f t="shared" si="25"/>
        <v>45383</v>
      </c>
      <c r="E81" s="220"/>
      <c r="F81" s="168">
        <f t="shared" si="22"/>
        <v>0</v>
      </c>
      <c r="G81" s="221"/>
      <c r="H81" s="220"/>
      <c r="I81" s="168">
        <f t="shared" si="23"/>
        <v>0</v>
      </c>
      <c r="J81" s="222"/>
      <c r="M81" s="219">
        <f t="shared" si="12"/>
        <v>45383</v>
      </c>
      <c r="N81" s="223"/>
      <c r="O81" s="223"/>
      <c r="P81" s="223"/>
      <c r="Q81" s="223"/>
      <c r="R81" s="223"/>
      <c r="S81" s="223"/>
      <c r="T81" s="223"/>
      <c r="U81" s="223"/>
      <c r="V81" s="223"/>
      <c r="W81" s="223"/>
      <c r="X81" s="223"/>
      <c r="Y81" s="223"/>
      <c r="Z81" s="223"/>
      <c r="AA81" s="223"/>
      <c r="AB81" s="223"/>
      <c r="AC81" s="195">
        <f t="shared" si="24"/>
        <v>0</v>
      </c>
      <c r="AD81" s="224"/>
    </row>
    <row r="82" spans="2:30" outlineLevel="1">
      <c r="B82" s="218"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P2</v>
      </c>
      <c r="C82" s="218">
        <f>IF(C81&gt;0,C81+1,IF(DATE(YEAR('Basisdaten zum Projekt'!$C$5),MONTH('Basisdaten zum Projekt'!$C$5),1)=D82,1,0))</f>
        <v>26</v>
      </c>
      <c r="D82" s="219">
        <f t="shared" si="25"/>
        <v>45413</v>
      </c>
      <c r="E82" s="220"/>
      <c r="F82" s="168">
        <f t="shared" si="22"/>
        <v>0</v>
      </c>
      <c r="G82" s="221"/>
      <c r="H82" s="220"/>
      <c r="I82" s="168">
        <f t="shared" si="23"/>
        <v>0</v>
      </c>
      <c r="J82" s="222"/>
      <c r="M82" s="219">
        <f t="shared" si="12"/>
        <v>45413</v>
      </c>
      <c r="N82" s="223"/>
      <c r="O82" s="223"/>
      <c r="P82" s="223"/>
      <c r="Q82" s="223"/>
      <c r="R82" s="223"/>
      <c r="S82" s="223"/>
      <c r="T82" s="223"/>
      <c r="U82" s="223"/>
      <c r="V82" s="223"/>
      <c r="W82" s="223"/>
      <c r="X82" s="223"/>
      <c r="Y82" s="223"/>
      <c r="Z82" s="223"/>
      <c r="AA82" s="223"/>
      <c r="AB82" s="223"/>
      <c r="AC82" s="195">
        <f t="shared" si="24"/>
        <v>0</v>
      </c>
      <c r="AD82" s="224"/>
    </row>
    <row r="83" spans="2:30" outlineLevel="1">
      <c r="B83" s="218"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P2</v>
      </c>
      <c r="C83" s="218">
        <f>IF(C82&gt;0,C82+1,IF(DATE(YEAR('Basisdaten zum Projekt'!$C$5),MONTH('Basisdaten zum Projekt'!$C$5),1)=D83,1,0))</f>
        <v>27</v>
      </c>
      <c r="D83" s="219">
        <f t="shared" si="25"/>
        <v>45444</v>
      </c>
      <c r="E83" s="220"/>
      <c r="F83" s="168">
        <f t="shared" si="22"/>
        <v>0</v>
      </c>
      <c r="G83" s="221"/>
      <c r="H83" s="220"/>
      <c r="I83" s="168">
        <f t="shared" si="23"/>
        <v>0</v>
      </c>
      <c r="J83" s="222"/>
      <c r="M83" s="219">
        <f t="shared" si="12"/>
        <v>45444</v>
      </c>
      <c r="N83" s="223"/>
      <c r="O83" s="223"/>
      <c r="P83" s="223"/>
      <c r="Q83" s="223"/>
      <c r="R83" s="223"/>
      <c r="S83" s="223"/>
      <c r="T83" s="223"/>
      <c r="U83" s="223"/>
      <c r="V83" s="223"/>
      <c r="W83" s="223"/>
      <c r="X83" s="223"/>
      <c r="Y83" s="223"/>
      <c r="Z83" s="223"/>
      <c r="AA83" s="223"/>
      <c r="AB83" s="223"/>
      <c r="AC83" s="195">
        <f t="shared" si="24"/>
        <v>0</v>
      </c>
      <c r="AD83" s="224"/>
    </row>
    <row r="84" spans="2:30" outlineLevel="1">
      <c r="B84" s="218"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P2</v>
      </c>
      <c r="C84" s="218">
        <f>IF(C83&gt;0,C83+1,IF(DATE(YEAR('Basisdaten zum Projekt'!$C$5),MONTH('Basisdaten zum Projekt'!$C$5),1)=D84,1,0))</f>
        <v>28</v>
      </c>
      <c r="D84" s="219">
        <f t="shared" si="25"/>
        <v>45474</v>
      </c>
      <c r="E84" s="220"/>
      <c r="F84" s="168">
        <f t="shared" si="22"/>
        <v>0</v>
      </c>
      <c r="G84" s="221"/>
      <c r="H84" s="220"/>
      <c r="I84" s="168">
        <f t="shared" si="23"/>
        <v>0</v>
      </c>
      <c r="J84" s="222"/>
      <c r="M84" s="219">
        <f t="shared" si="12"/>
        <v>45474</v>
      </c>
      <c r="N84" s="223"/>
      <c r="O84" s="223"/>
      <c r="P84" s="223"/>
      <c r="Q84" s="223"/>
      <c r="R84" s="223"/>
      <c r="S84" s="223"/>
      <c r="T84" s="223"/>
      <c r="U84" s="223"/>
      <c r="V84" s="223"/>
      <c r="W84" s="223"/>
      <c r="X84" s="223"/>
      <c r="Y84" s="223"/>
      <c r="Z84" s="223"/>
      <c r="AA84" s="223"/>
      <c r="AB84" s="223"/>
      <c r="AC84" s="195">
        <f t="shared" si="24"/>
        <v>0</v>
      </c>
      <c r="AD84" s="224"/>
    </row>
    <row r="85" spans="2:30" outlineLevel="1">
      <c r="B85" s="218"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P2</v>
      </c>
      <c r="C85" s="218">
        <f>IF(C84&gt;0,C84+1,IF(DATE(YEAR('Basisdaten zum Projekt'!$C$5),MONTH('Basisdaten zum Projekt'!$C$5),1)=D85,1,0))</f>
        <v>29</v>
      </c>
      <c r="D85" s="219">
        <f t="shared" si="25"/>
        <v>45505</v>
      </c>
      <c r="E85" s="220"/>
      <c r="F85" s="168">
        <f t="shared" si="22"/>
        <v>0</v>
      </c>
      <c r="G85" s="221"/>
      <c r="H85" s="220"/>
      <c r="I85" s="168">
        <f t="shared" si="23"/>
        <v>0</v>
      </c>
      <c r="J85" s="222"/>
      <c r="M85" s="219">
        <f t="shared" si="12"/>
        <v>45505</v>
      </c>
      <c r="N85" s="223"/>
      <c r="O85" s="223"/>
      <c r="P85" s="223"/>
      <c r="Q85" s="223"/>
      <c r="R85" s="223"/>
      <c r="S85" s="223"/>
      <c r="T85" s="223"/>
      <c r="U85" s="223"/>
      <c r="V85" s="223"/>
      <c r="W85" s="223"/>
      <c r="X85" s="223"/>
      <c r="Y85" s="223"/>
      <c r="Z85" s="223"/>
      <c r="AA85" s="223"/>
      <c r="AB85" s="223"/>
      <c r="AC85" s="195">
        <f t="shared" si="24"/>
        <v>0</v>
      </c>
      <c r="AD85" s="224"/>
    </row>
    <row r="86" spans="2:30" outlineLevel="1">
      <c r="B86" s="218"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P2</v>
      </c>
      <c r="C86" s="218">
        <f>IF(C85&gt;0,C85+1,IF(DATE(YEAR('Basisdaten zum Projekt'!$C$5),MONTH('Basisdaten zum Projekt'!$C$5),1)=D86,1,0))</f>
        <v>30</v>
      </c>
      <c r="D86" s="219">
        <f t="shared" si="25"/>
        <v>45536</v>
      </c>
      <c r="E86" s="220"/>
      <c r="F86" s="168">
        <f t="shared" si="22"/>
        <v>0</v>
      </c>
      <c r="G86" s="221"/>
      <c r="H86" s="220"/>
      <c r="I86" s="168">
        <f t="shared" si="23"/>
        <v>0</v>
      </c>
      <c r="J86" s="222"/>
      <c r="M86" s="219">
        <f t="shared" si="12"/>
        <v>45536</v>
      </c>
      <c r="N86" s="223"/>
      <c r="O86" s="223"/>
      <c r="P86" s="223"/>
      <c r="Q86" s="223"/>
      <c r="R86" s="223"/>
      <c r="S86" s="223"/>
      <c r="T86" s="223"/>
      <c r="U86" s="223"/>
      <c r="V86" s="223"/>
      <c r="W86" s="223"/>
      <c r="X86" s="223"/>
      <c r="Y86" s="223"/>
      <c r="Z86" s="223"/>
      <c r="AA86" s="223"/>
      <c r="AB86" s="223"/>
      <c r="AC86" s="195">
        <f t="shared" si="24"/>
        <v>0</v>
      </c>
      <c r="AD86" s="224"/>
    </row>
    <row r="87" spans="2:30" outlineLevel="1">
      <c r="B87" s="218"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P2</v>
      </c>
      <c r="C87" s="218">
        <f>IF(C86&gt;0,C86+1,IF(DATE(YEAR('Basisdaten zum Projekt'!$C$5),MONTH('Basisdaten zum Projekt'!$C$5),1)=D87,1,0))</f>
        <v>31</v>
      </c>
      <c r="D87" s="219">
        <f t="shared" si="25"/>
        <v>45566</v>
      </c>
      <c r="E87" s="220"/>
      <c r="F87" s="168">
        <f t="shared" si="22"/>
        <v>0</v>
      </c>
      <c r="G87" s="221"/>
      <c r="H87" s="220"/>
      <c r="I87" s="168">
        <f t="shared" si="23"/>
        <v>0</v>
      </c>
      <c r="J87" s="222"/>
      <c r="M87" s="219">
        <f t="shared" si="12"/>
        <v>45566</v>
      </c>
      <c r="N87" s="223"/>
      <c r="O87" s="223"/>
      <c r="P87" s="223"/>
      <c r="Q87" s="223"/>
      <c r="R87" s="223"/>
      <c r="S87" s="223"/>
      <c r="T87" s="223"/>
      <c r="U87" s="223"/>
      <c r="V87" s="223"/>
      <c r="W87" s="223"/>
      <c r="X87" s="223"/>
      <c r="Y87" s="223"/>
      <c r="Z87" s="223"/>
      <c r="AA87" s="223"/>
      <c r="AB87" s="223"/>
      <c r="AC87" s="195">
        <f t="shared" si="24"/>
        <v>0</v>
      </c>
      <c r="AD87" s="224"/>
    </row>
    <row r="88" spans="2:30" outlineLevel="1">
      <c r="B88" s="218"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P2</v>
      </c>
      <c r="C88" s="218">
        <f>IF(C87&gt;0,C87+1,IF(DATE(YEAR('Basisdaten zum Projekt'!$C$5),MONTH('Basisdaten zum Projekt'!$C$5),1)=D88,1,0))</f>
        <v>32</v>
      </c>
      <c r="D88" s="219">
        <f t="shared" si="25"/>
        <v>45597</v>
      </c>
      <c r="E88" s="220"/>
      <c r="F88" s="168">
        <f t="shared" si="22"/>
        <v>0</v>
      </c>
      <c r="G88" s="221"/>
      <c r="H88" s="220"/>
      <c r="I88" s="168">
        <f t="shared" si="23"/>
        <v>0</v>
      </c>
      <c r="J88" s="222"/>
      <c r="M88" s="219">
        <f t="shared" si="12"/>
        <v>45597</v>
      </c>
      <c r="N88" s="223"/>
      <c r="O88" s="223"/>
      <c r="P88" s="223"/>
      <c r="Q88" s="223"/>
      <c r="R88" s="223"/>
      <c r="S88" s="223"/>
      <c r="T88" s="223"/>
      <c r="U88" s="223"/>
      <c r="V88" s="223"/>
      <c r="W88" s="223"/>
      <c r="X88" s="223"/>
      <c r="Y88" s="223"/>
      <c r="Z88" s="223"/>
      <c r="AA88" s="223"/>
      <c r="AB88" s="223"/>
      <c r="AC88" s="195">
        <f t="shared" si="24"/>
        <v>0</v>
      </c>
      <c r="AD88" s="224"/>
    </row>
    <row r="89" spans="2:30" outlineLevel="1">
      <c r="B89" s="218"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P2</v>
      </c>
      <c r="C89" s="218">
        <f>IF(C88&gt;0,C88+1,IF(DATE(YEAR('Basisdaten zum Projekt'!$C$5),MONTH('Basisdaten zum Projekt'!$C$5),1)=D89,1,0))</f>
        <v>33</v>
      </c>
      <c r="D89" s="219">
        <f t="shared" si="25"/>
        <v>45627</v>
      </c>
      <c r="E89" s="220"/>
      <c r="F89" s="168">
        <f t="shared" si="22"/>
        <v>0</v>
      </c>
      <c r="G89" s="221"/>
      <c r="H89" s="220"/>
      <c r="I89" s="168">
        <f t="shared" si="23"/>
        <v>0</v>
      </c>
      <c r="J89" s="222"/>
      <c r="M89" s="219">
        <f t="shared" si="12"/>
        <v>45627</v>
      </c>
      <c r="N89" s="223"/>
      <c r="O89" s="223"/>
      <c r="P89" s="223"/>
      <c r="Q89" s="223"/>
      <c r="R89" s="223"/>
      <c r="S89" s="223"/>
      <c r="T89" s="223"/>
      <c r="U89" s="223"/>
      <c r="V89" s="223"/>
      <c r="W89" s="223"/>
      <c r="X89" s="223"/>
      <c r="Y89" s="223"/>
      <c r="Z89" s="223"/>
      <c r="AA89" s="223"/>
      <c r="AB89" s="223"/>
      <c r="AC89" s="195">
        <f t="shared" si="24"/>
        <v>0</v>
      </c>
      <c r="AD89" s="224"/>
    </row>
    <row r="90" spans="2:30">
      <c r="B90" s="228"/>
      <c r="C90" s="229"/>
      <c r="D90" s="230">
        <f>D89</f>
        <v>45627</v>
      </c>
      <c r="E90" s="231"/>
      <c r="F90" s="232">
        <f>SUM(F78:F89)</f>
        <v>0</v>
      </c>
      <c r="G90" s="233">
        <f>SUM(G78:G89)</f>
        <v>0</v>
      </c>
      <c r="H90" s="248"/>
      <c r="I90" s="232">
        <f>SUM(I78:I89)</f>
        <v>0</v>
      </c>
      <c r="J90" s="233">
        <f>SUM(J78:J89)</f>
        <v>0</v>
      </c>
      <c r="M90" s="230">
        <f t="shared" si="12"/>
        <v>45627</v>
      </c>
      <c r="N90" s="236">
        <f>SUM(N78:N89)</f>
        <v>0</v>
      </c>
      <c r="O90" s="236">
        <f>SUM(O78:O89)</f>
        <v>0</v>
      </c>
      <c r="P90" s="236">
        <f>SUM(P78:P89)</f>
        <v>0</v>
      </c>
      <c r="Q90" s="236">
        <f>SUM(Q78:Q89)</f>
        <v>0</v>
      </c>
      <c r="R90" s="236">
        <f>SUM(R78:R89)</f>
        <v>0</v>
      </c>
      <c r="S90" s="236">
        <f t="shared" ref="S90:AB90" si="26">SUM(S78:S89)</f>
        <v>0</v>
      </c>
      <c r="T90" s="236">
        <f t="shared" si="26"/>
        <v>0</v>
      </c>
      <c r="U90" s="236">
        <f t="shared" si="26"/>
        <v>0</v>
      </c>
      <c r="V90" s="236">
        <f t="shared" si="26"/>
        <v>0</v>
      </c>
      <c r="W90" s="236">
        <f t="shared" si="26"/>
        <v>0</v>
      </c>
      <c r="X90" s="236">
        <f t="shared" si="26"/>
        <v>0</v>
      </c>
      <c r="Y90" s="236">
        <f t="shared" si="26"/>
        <v>0</v>
      </c>
      <c r="Z90" s="236">
        <f t="shared" si="26"/>
        <v>0</v>
      </c>
      <c r="AA90" s="236">
        <f t="shared" si="26"/>
        <v>0</v>
      </c>
      <c r="AB90" s="236">
        <f t="shared" si="26"/>
        <v>0</v>
      </c>
      <c r="AC90" s="236">
        <f>SUM(AC78:AC89)</f>
        <v>0</v>
      </c>
      <c r="AD90" s="224"/>
    </row>
    <row r="91" spans="2:30" ht="28.5" customHeight="1">
      <c r="B91" s="158"/>
      <c r="C91" s="158"/>
      <c r="N91" s="235">
        <f>IFERROR(N90/$H$6,0)</f>
        <v>0</v>
      </c>
      <c r="O91" s="235">
        <f>IFERROR(O90/$H$6,0)</f>
        <v>0</v>
      </c>
      <c r="P91" s="235">
        <f>IFERROR(P90/$H$6,0)</f>
        <v>0</v>
      </c>
      <c r="Q91" s="235">
        <f>IFERROR(Q90/$H$6,0)</f>
        <v>0</v>
      </c>
      <c r="R91" s="235">
        <f>IFERROR(R90/$H$6,0)</f>
        <v>0</v>
      </c>
      <c r="S91" s="235">
        <f t="shared" ref="S91:AB91" si="27">IFERROR(S90/$H$6,0)</f>
        <v>0</v>
      </c>
      <c r="T91" s="235">
        <f t="shared" si="27"/>
        <v>0</v>
      </c>
      <c r="U91" s="235">
        <f t="shared" si="27"/>
        <v>0</v>
      </c>
      <c r="V91" s="235">
        <f t="shared" si="27"/>
        <v>0</v>
      </c>
      <c r="W91" s="235">
        <f t="shared" si="27"/>
        <v>0</v>
      </c>
      <c r="X91" s="235">
        <f t="shared" si="27"/>
        <v>0</v>
      </c>
      <c r="Y91" s="235">
        <f t="shared" si="27"/>
        <v>0</v>
      </c>
      <c r="Z91" s="235">
        <f t="shared" si="27"/>
        <v>0</v>
      </c>
      <c r="AA91" s="235">
        <f t="shared" si="27"/>
        <v>0</v>
      </c>
      <c r="AB91" s="235">
        <f t="shared" si="27"/>
        <v>0</v>
      </c>
      <c r="AC91" s="235">
        <f>IFERROR(AC90/$H$6,0)</f>
        <v>0</v>
      </c>
      <c r="AD91" s="237" t="s">
        <v>394</v>
      </c>
    </row>
    <row r="92" spans="2:30">
      <c r="B92" s="158"/>
      <c r="C92" s="158"/>
      <c r="N92" s="238"/>
      <c r="O92" s="238"/>
      <c r="P92" s="238"/>
      <c r="Q92" s="238"/>
      <c r="R92" s="238"/>
      <c r="S92" s="239"/>
      <c r="T92" s="240"/>
      <c r="U92" s="241"/>
      <c r="V92" s="241"/>
      <c r="W92" s="241"/>
      <c r="X92" s="241"/>
      <c r="Y92" s="241"/>
      <c r="Z92" s="241"/>
      <c r="AA92" s="241"/>
      <c r="AB92" s="242"/>
      <c r="AC92" s="238"/>
      <c r="AD92" s="243"/>
    </row>
    <row r="93" spans="2:30" outlineLevel="1">
      <c r="B93" s="218"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P2</v>
      </c>
      <c r="C93" s="218">
        <f>IF(C89&gt;0,C89+1,IF(DATE(YEAR('Basisdaten zum Projekt'!$C$5),MONTH('Basisdaten zum Projekt'!$C$5),1)=D93,1,0))</f>
        <v>34</v>
      </c>
      <c r="D93" s="219">
        <f>DATE(YEAR(D89),MONTH(D89)+1,DAY(D89))</f>
        <v>45658</v>
      </c>
      <c r="E93" s="244"/>
      <c r="F93" s="245">
        <f t="shared" ref="F93:F104" si="28">215/12*E93</f>
        <v>0</v>
      </c>
      <c r="G93" s="246"/>
      <c r="H93" s="244"/>
      <c r="I93" s="245">
        <f t="shared" ref="I93:I104" si="29">215/12*H93</f>
        <v>0</v>
      </c>
      <c r="J93" s="247"/>
      <c r="M93" s="219">
        <f t="shared" si="12"/>
        <v>45658</v>
      </c>
      <c r="N93" s="223"/>
      <c r="O93" s="223"/>
      <c r="P93" s="223"/>
      <c r="Q93" s="223"/>
      <c r="R93" s="223"/>
      <c r="S93" s="223"/>
      <c r="T93" s="223"/>
      <c r="U93" s="223"/>
      <c r="V93" s="223"/>
      <c r="W93" s="223"/>
      <c r="X93" s="223"/>
      <c r="Y93" s="223"/>
      <c r="Z93" s="223"/>
      <c r="AA93" s="223"/>
      <c r="AB93" s="223"/>
      <c r="AC93" s="195">
        <f t="shared" ref="AC93:AC104" si="30">SUM(N93:AB93)</f>
        <v>0</v>
      </c>
      <c r="AD93" s="224"/>
    </row>
    <row r="94" spans="2:30" outlineLevel="1">
      <c r="B94" s="218"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P2</v>
      </c>
      <c r="C94" s="218">
        <f>IF(C93&gt;0,C93+1,IF(DATE(YEAR('Basisdaten zum Projekt'!$C$5),MONTH('Basisdaten zum Projekt'!$C$5),1)=D94,1,0))</f>
        <v>35</v>
      </c>
      <c r="D94" s="219">
        <f t="shared" ref="D94:D104" si="31">DATE(YEAR(D93),MONTH(D93)+1,DAY(D93))</f>
        <v>45689</v>
      </c>
      <c r="E94" s="220"/>
      <c r="F94" s="168">
        <f t="shared" si="28"/>
        <v>0</v>
      </c>
      <c r="G94" s="221"/>
      <c r="H94" s="220"/>
      <c r="I94" s="168">
        <f t="shared" si="29"/>
        <v>0</v>
      </c>
      <c r="J94" s="222"/>
      <c r="M94" s="219">
        <f t="shared" si="12"/>
        <v>45689</v>
      </c>
      <c r="N94" s="223"/>
      <c r="O94" s="223"/>
      <c r="P94" s="223"/>
      <c r="Q94" s="223"/>
      <c r="R94" s="223"/>
      <c r="S94" s="223"/>
      <c r="T94" s="223"/>
      <c r="U94" s="223"/>
      <c r="V94" s="223"/>
      <c r="W94" s="223"/>
      <c r="X94" s="223"/>
      <c r="Y94" s="223"/>
      <c r="Z94" s="223"/>
      <c r="AA94" s="223"/>
      <c r="AB94" s="223"/>
      <c r="AC94" s="195">
        <f t="shared" si="30"/>
        <v>0</v>
      </c>
      <c r="AD94" s="224"/>
    </row>
    <row r="95" spans="2:30" outlineLevel="1">
      <c r="B95" s="218"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P2</v>
      </c>
      <c r="C95" s="218">
        <f>IF(C94&gt;0,C94+1,IF(DATE(YEAR('Basisdaten zum Projekt'!$C$5),MONTH('Basisdaten zum Projekt'!$C$5),1)=D95,1,0))</f>
        <v>36</v>
      </c>
      <c r="D95" s="219">
        <f t="shared" si="31"/>
        <v>45717</v>
      </c>
      <c r="E95" s="220"/>
      <c r="F95" s="168">
        <f t="shared" si="28"/>
        <v>0</v>
      </c>
      <c r="G95" s="221"/>
      <c r="H95" s="220"/>
      <c r="I95" s="168">
        <f t="shared" si="29"/>
        <v>0</v>
      </c>
      <c r="J95" s="222"/>
      <c r="M95" s="219">
        <f t="shared" si="12"/>
        <v>45717</v>
      </c>
      <c r="N95" s="223"/>
      <c r="O95" s="223"/>
      <c r="P95" s="223"/>
      <c r="Q95" s="223"/>
      <c r="R95" s="223"/>
      <c r="S95" s="223"/>
      <c r="T95" s="223"/>
      <c r="U95" s="223"/>
      <c r="V95" s="223"/>
      <c r="W95" s="223"/>
      <c r="X95" s="223"/>
      <c r="Y95" s="223"/>
      <c r="Z95" s="223"/>
      <c r="AA95" s="223"/>
      <c r="AB95" s="223"/>
      <c r="AC95" s="195">
        <f t="shared" si="30"/>
        <v>0</v>
      </c>
      <c r="AD95" s="224"/>
    </row>
    <row r="96" spans="2:30" outlineLevel="1">
      <c r="B96" s="218"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8">
        <f>IF(C95&gt;0,C95+1,IF(DATE(YEAR('Basisdaten zum Projekt'!$C$5),MONTH('Basisdaten zum Projekt'!$C$5),1)=D96,1,0))</f>
        <v>37</v>
      </c>
      <c r="D96" s="219">
        <f t="shared" si="31"/>
        <v>45748</v>
      </c>
      <c r="E96" s="220"/>
      <c r="F96" s="168">
        <f t="shared" si="28"/>
        <v>0</v>
      </c>
      <c r="G96" s="221"/>
      <c r="H96" s="220"/>
      <c r="I96" s="168">
        <f t="shared" si="29"/>
        <v>0</v>
      </c>
      <c r="J96" s="222"/>
      <c r="M96" s="219">
        <f t="shared" si="12"/>
        <v>45748</v>
      </c>
      <c r="N96" s="223"/>
      <c r="O96" s="223"/>
      <c r="P96" s="223"/>
      <c r="Q96" s="223"/>
      <c r="R96" s="223"/>
      <c r="S96" s="223"/>
      <c r="T96" s="223"/>
      <c r="U96" s="223"/>
      <c r="V96" s="223"/>
      <c r="W96" s="223"/>
      <c r="X96" s="223"/>
      <c r="Y96" s="223"/>
      <c r="Z96" s="223"/>
      <c r="AA96" s="223"/>
      <c r="AB96" s="223"/>
      <c r="AC96" s="195">
        <f t="shared" si="30"/>
        <v>0</v>
      </c>
      <c r="AD96" s="224"/>
    </row>
    <row r="97" spans="2:30" outlineLevel="1">
      <c r="B97" s="218"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8">
        <f>IF(C96&gt;0,C96+1,IF(DATE(YEAR('Basisdaten zum Projekt'!$C$5),MONTH('Basisdaten zum Projekt'!$C$5),1)=D97,1,0))</f>
        <v>38</v>
      </c>
      <c r="D97" s="219">
        <f t="shared" si="31"/>
        <v>45778</v>
      </c>
      <c r="E97" s="220"/>
      <c r="F97" s="168">
        <f t="shared" si="28"/>
        <v>0</v>
      </c>
      <c r="G97" s="221"/>
      <c r="H97" s="220"/>
      <c r="I97" s="168">
        <f t="shared" si="29"/>
        <v>0</v>
      </c>
      <c r="J97" s="222"/>
      <c r="M97" s="219">
        <f t="shared" si="12"/>
        <v>45778</v>
      </c>
      <c r="N97" s="223"/>
      <c r="O97" s="223"/>
      <c r="P97" s="223"/>
      <c r="Q97" s="223"/>
      <c r="R97" s="223"/>
      <c r="S97" s="223"/>
      <c r="T97" s="223"/>
      <c r="U97" s="223"/>
      <c r="V97" s="223"/>
      <c r="W97" s="223"/>
      <c r="X97" s="223"/>
      <c r="Y97" s="223"/>
      <c r="Z97" s="223"/>
      <c r="AA97" s="223"/>
      <c r="AB97" s="223"/>
      <c r="AC97" s="195">
        <f t="shared" si="30"/>
        <v>0</v>
      </c>
      <c r="AD97" s="224"/>
    </row>
    <row r="98" spans="2:30" outlineLevel="1">
      <c r="B98" s="218"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8">
        <f>IF(C97&gt;0,C97+1,IF(DATE(YEAR('Basisdaten zum Projekt'!$C$5),MONTH('Basisdaten zum Projekt'!$C$5),1)=D98,1,0))</f>
        <v>39</v>
      </c>
      <c r="D98" s="219">
        <f t="shared" si="31"/>
        <v>45809</v>
      </c>
      <c r="E98" s="220"/>
      <c r="F98" s="168">
        <f t="shared" si="28"/>
        <v>0</v>
      </c>
      <c r="G98" s="221"/>
      <c r="H98" s="220"/>
      <c r="I98" s="168">
        <f t="shared" si="29"/>
        <v>0</v>
      </c>
      <c r="J98" s="222"/>
      <c r="M98" s="219">
        <f t="shared" si="12"/>
        <v>45809</v>
      </c>
      <c r="N98" s="223"/>
      <c r="O98" s="223"/>
      <c r="P98" s="223"/>
      <c r="Q98" s="223"/>
      <c r="R98" s="223"/>
      <c r="S98" s="223"/>
      <c r="T98" s="223"/>
      <c r="U98" s="223"/>
      <c r="V98" s="223"/>
      <c r="W98" s="223"/>
      <c r="X98" s="223"/>
      <c r="Y98" s="223"/>
      <c r="Z98" s="223"/>
      <c r="AA98" s="223"/>
      <c r="AB98" s="223"/>
      <c r="AC98" s="195">
        <f t="shared" si="30"/>
        <v>0</v>
      </c>
      <c r="AD98" s="224"/>
    </row>
    <row r="99" spans="2:30" outlineLevel="1">
      <c r="B99" s="218"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8">
        <f>IF(C98&gt;0,C98+1,IF(DATE(YEAR('Basisdaten zum Projekt'!$C$5),MONTH('Basisdaten zum Projekt'!$C$5),1)=D99,1,0))</f>
        <v>40</v>
      </c>
      <c r="D99" s="219">
        <f t="shared" si="31"/>
        <v>45839</v>
      </c>
      <c r="E99" s="220"/>
      <c r="F99" s="168">
        <f t="shared" si="28"/>
        <v>0</v>
      </c>
      <c r="G99" s="221"/>
      <c r="H99" s="220"/>
      <c r="I99" s="168">
        <f t="shared" si="29"/>
        <v>0</v>
      </c>
      <c r="J99" s="222"/>
      <c r="M99" s="219">
        <f t="shared" si="12"/>
        <v>45839</v>
      </c>
      <c r="N99" s="223"/>
      <c r="O99" s="223"/>
      <c r="P99" s="223"/>
      <c r="Q99" s="223"/>
      <c r="R99" s="223"/>
      <c r="S99" s="223"/>
      <c r="T99" s="223"/>
      <c r="U99" s="223"/>
      <c r="V99" s="223"/>
      <c r="W99" s="223"/>
      <c r="X99" s="223"/>
      <c r="Y99" s="223"/>
      <c r="Z99" s="223"/>
      <c r="AA99" s="223"/>
      <c r="AB99" s="223"/>
      <c r="AC99" s="195">
        <f t="shared" si="30"/>
        <v>0</v>
      </c>
      <c r="AD99" s="224"/>
    </row>
    <row r="100" spans="2:30" outlineLevel="1">
      <c r="B100" s="218"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8">
        <f>IF(C99&gt;0,C99+1,IF(DATE(YEAR('Basisdaten zum Projekt'!$C$5),MONTH('Basisdaten zum Projekt'!$C$5),1)=D100,1,0))</f>
        <v>41</v>
      </c>
      <c r="D100" s="219">
        <f t="shared" si="31"/>
        <v>45870</v>
      </c>
      <c r="E100" s="220"/>
      <c r="F100" s="168">
        <f t="shared" si="28"/>
        <v>0</v>
      </c>
      <c r="G100" s="221"/>
      <c r="H100" s="220"/>
      <c r="I100" s="168">
        <f t="shared" si="29"/>
        <v>0</v>
      </c>
      <c r="J100" s="222"/>
      <c r="M100" s="219">
        <f t="shared" si="12"/>
        <v>45870</v>
      </c>
      <c r="N100" s="223"/>
      <c r="O100" s="223"/>
      <c r="P100" s="223"/>
      <c r="Q100" s="223"/>
      <c r="R100" s="223"/>
      <c r="S100" s="223"/>
      <c r="T100" s="223"/>
      <c r="U100" s="223"/>
      <c r="V100" s="223"/>
      <c r="W100" s="223"/>
      <c r="X100" s="223"/>
      <c r="Y100" s="223"/>
      <c r="Z100" s="223"/>
      <c r="AA100" s="223"/>
      <c r="AB100" s="223"/>
      <c r="AC100" s="195">
        <f t="shared" si="30"/>
        <v>0</v>
      </c>
      <c r="AD100" s="224"/>
    </row>
    <row r="101" spans="2:30" outlineLevel="1">
      <c r="B101" s="218"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8">
        <f>IF(C100&gt;0,C100+1,IF(DATE(YEAR('Basisdaten zum Projekt'!$C$5),MONTH('Basisdaten zum Projekt'!$C$5),1)=D101,1,0))</f>
        <v>42</v>
      </c>
      <c r="D101" s="219">
        <f t="shared" si="31"/>
        <v>45901</v>
      </c>
      <c r="E101" s="220"/>
      <c r="F101" s="168">
        <f t="shared" si="28"/>
        <v>0</v>
      </c>
      <c r="G101" s="221"/>
      <c r="H101" s="220"/>
      <c r="I101" s="168">
        <f t="shared" si="29"/>
        <v>0</v>
      </c>
      <c r="J101" s="222"/>
      <c r="M101" s="219">
        <f t="shared" si="12"/>
        <v>45901</v>
      </c>
      <c r="N101" s="223"/>
      <c r="O101" s="223"/>
      <c r="P101" s="223"/>
      <c r="Q101" s="223"/>
      <c r="R101" s="223"/>
      <c r="S101" s="223"/>
      <c r="T101" s="223"/>
      <c r="U101" s="223"/>
      <c r="V101" s="223"/>
      <c r="W101" s="223"/>
      <c r="X101" s="223"/>
      <c r="Y101" s="223"/>
      <c r="Z101" s="223"/>
      <c r="AA101" s="223"/>
      <c r="AB101" s="223"/>
      <c r="AC101" s="195">
        <f t="shared" si="30"/>
        <v>0</v>
      </c>
      <c r="AD101" s="224"/>
    </row>
    <row r="102" spans="2:30" outlineLevel="1">
      <c r="B102" s="218"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8">
        <f>IF(C101&gt;0,C101+1,IF(DATE(YEAR('Basisdaten zum Projekt'!$C$5),MONTH('Basisdaten zum Projekt'!$C$5),1)=D102,1,0))</f>
        <v>43</v>
      </c>
      <c r="D102" s="219">
        <f t="shared" si="31"/>
        <v>45931</v>
      </c>
      <c r="E102" s="220"/>
      <c r="F102" s="168">
        <f t="shared" si="28"/>
        <v>0</v>
      </c>
      <c r="G102" s="221"/>
      <c r="H102" s="220"/>
      <c r="I102" s="168">
        <f t="shared" si="29"/>
        <v>0</v>
      </c>
      <c r="J102" s="222"/>
      <c r="M102" s="219">
        <f t="shared" si="12"/>
        <v>45931</v>
      </c>
      <c r="N102" s="223"/>
      <c r="O102" s="223"/>
      <c r="P102" s="223"/>
      <c r="Q102" s="223"/>
      <c r="R102" s="223"/>
      <c r="S102" s="223"/>
      <c r="T102" s="223"/>
      <c r="U102" s="223"/>
      <c r="V102" s="223"/>
      <c r="W102" s="223"/>
      <c r="X102" s="223"/>
      <c r="Y102" s="223"/>
      <c r="Z102" s="223"/>
      <c r="AA102" s="223"/>
      <c r="AB102" s="223"/>
      <c r="AC102" s="195">
        <f t="shared" si="30"/>
        <v>0</v>
      </c>
      <c r="AD102" s="224"/>
    </row>
    <row r="103" spans="2:30" outlineLevel="1">
      <c r="B103" s="218"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8">
        <f>IF(C102&gt;0,C102+1,IF(DATE(YEAR('Basisdaten zum Projekt'!$C$5),MONTH('Basisdaten zum Projekt'!$C$5),1)=D103,1,0))</f>
        <v>44</v>
      </c>
      <c r="D103" s="219">
        <f t="shared" si="31"/>
        <v>45962</v>
      </c>
      <c r="E103" s="220"/>
      <c r="F103" s="168">
        <f t="shared" si="28"/>
        <v>0</v>
      </c>
      <c r="G103" s="221"/>
      <c r="H103" s="220"/>
      <c r="I103" s="168">
        <f t="shared" si="29"/>
        <v>0</v>
      </c>
      <c r="J103" s="222"/>
      <c r="M103" s="219">
        <f t="shared" si="12"/>
        <v>45962</v>
      </c>
      <c r="N103" s="223"/>
      <c r="O103" s="223"/>
      <c r="P103" s="223"/>
      <c r="Q103" s="223"/>
      <c r="R103" s="223"/>
      <c r="S103" s="223"/>
      <c r="T103" s="223"/>
      <c r="U103" s="223"/>
      <c r="V103" s="223"/>
      <c r="W103" s="223"/>
      <c r="X103" s="223"/>
      <c r="Y103" s="223"/>
      <c r="Z103" s="223"/>
      <c r="AA103" s="223"/>
      <c r="AB103" s="223"/>
      <c r="AC103" s="195">
        <f t="shared" si="30"/>
        <v>0</v>
      </c>
      <c r="AD103" s="224"/>
    </row>
    <row r="104" spans="2:30" outlineLevel="1">
      <c r="B104" s="218"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8">
        <f>IF(C103&gt;0,C103+1,IF(DATE(YEAR('Basisdaten zum Projekt'!$C$5),MONTH('Basisdaten zum Projekt'!$C$5),1)=D104,1,0))</f>
        <v>45</v>
      </c>
      <c r="D104" s="219">
        <f t="shared" si="31"/>
        <v>45992</v>
      </c>
      <c r="E104" s="220"/>
      <c r="F104" s="168">
        <f t="shared" si="28"/>
        <v>0</v>
      </c>
      <c r="G104" s="221"/>
      <c r="H104" s="220"/>
      <c r="I104" s="168">
        <f t="shared" si="29"/>
        <v>0</v>
      </c>
      <c r="J104" s="222"/>
      <c r="M104" s="219">
        <f t="shared" si="12"/>
        <v>45992</v>
      </c>
      <c r="N104" s="223"/>
      <c r="O104" s="223"/>
      <c r="P104" s="223"/>
      <c r="Q104" s="223"/>
      <c r="R104" s="223"/>
      <c r="S104" s="223"/>
      <c r="T104" s="223"/>
      <c r="U104" s="223"/>
      <c r="V104" s="223"/>
      <c r="W104" s="223"/>
      <c r="X104" s="223"/>
      <c r="Y104" s="223"/>
      <c r="Z104" s="223"/>
      <c r="AA104" s="223"/>
      <c r="AB104" s="223"/>
      <c r="AC104" s="195">
        <f t="shared" si="30"/>
        <v>0</v>
      </c>
      <c r="AD104" s="224"/>
    </row>
    <row r="105" spans="2:30">
      <c r="B105" s="228"/>
      <c r="C105" s="229"/>
      <c r="D105" s="230">
        <f>D104</f>
        <v>45992</v>
      </c>
      <c r="E105" s="231"/>
      <c r="F105" s="232">
        <f>SUM(F93:F104)</f>
        <v>0</v>
      </c>
      <c r="G105" s="233">
        <f>SUM(G93:G104)</f>
        <v>0</v>
      </c>
      <c r="H105" s="234"/>
      <c r="I105" s="232">
        <f>SUM(I93:I104)</f>
        <v>0</v>
      </c>
      <c r="J105" s="233">
        <f>SUM(J93:J104)</f>
        <v>0</v>
      </c>
      <c r="M105" s="230">
        <f t="shared" si="12"/>
        <v>45992</v>
      </c>
      <c r="N105" s="236">
        <f>SUM(N93:N104)</f>
        <v>0</v>
      </c>
      <c r="O105" s="236">
        <f>SUM(O93:O104)</f>
        <v>0</v>
      </c>
      <c r="P105" s="236">
        <f>SUM(P93:P104)</f>
        <v>0</v>
      </c>
      <c r="Q105" s="236">
        <f>SUM(Q93:Q104)</f>
        <v>0</v>
      </c>
      <c r="R105" s="236">
        <f>SUM(R93:R104)</f>
        <v>0</v>
      </c>
      <c r="S105" s="236">
        <f t="shared" ref="S105:AB105" si="32">SUM(S93:S104)</f>
        <v>0</v>
      </c>
      <c r="T105" s="236">
        <f t="shared" si="32"/>
        <v>0</v>
      </c>
      <c r="U105" s="236">
        <f t="shared" si="32"/>
        <v>0</v>
      </c>
      <c r="V105" s="236">
        <f t="shared" si="32"/>
        <v>0</v>
      </c>
      <c r="W105" s="236">
        <f t="shared" si="32"/>
        <v>0</v>
      </c>
      <c r="X105" s="236">
        <f t="shared" si="32"/>
        <v>0</v>
      </c>
      <c r="Y105" s="236">
        <f t="shared" si="32"/>
        <v>0</v>
      </c>
      <c r="Z105" s="236">
        <f t="shared" si="32"/>
        <v>0</v>
      </c>
      <c r="AA105" s="236">
        <f t="shared" si="32"/>
        <v>0</v>
      </c>
      <c r="AB105" s="236">
        <f t="shared" si="32"/>
        <v>0</v>
      </c>
      <c r="AC105" s="236">
        <f>SUM(AC93:AC104)</f>
        <v>0</v>
      </c>
      <c r="AD105" s="224"/>
    </row>
    <row r="106" spans="2:30" ht="28.5" customHeight="1">
      <c r="B106" s="158"/>
      <c r="C106" s="158"/>
      <c r="N106" s="235">
        <f>IFERROR(N105/$H$6,0)</f>
        <v>0</v>
      </c>
      <c r="O106" s="235">
        <f>IFERROR(O105/$H$6,0)</f>
        <v>0</v>
      </c>
      <c r="P106" s="235">
        <f>IFERROR(P105/$H$6,0)</f>
        <v>0</v>
      </c>
      <c r="Q106" s="235">
        <f>IFERROR(Q105/$H$6,0)</f>
        <v>0</v>
      </c>
      <c r="R106" s="235">
        <f>IFERROR(R105/$H$6,0)</f>
        <v>0</v>
      </c>
      <c r="S106" s="235">
        <f t="shared" ref="S106:AB106" si="33">IFERROR(S105/$H$6,0)</f>
        <v>0</v>
      </c>
      <c r="T106" s="235">
        <f t="shared" si="33"/>
        <v>0</v>
      </c>
      <c r="U106" s="235">
        <f t="shared" si="33"/>
        <v>0</v>
      </c>
      <c r="V106" s="235">
        <f t="shared" si="33"/>
        <v>0</v>
      </c>
      <c r="W106" s="235">
        <f t="shared" si="33"/>
        <v>0</v>
      </c>
      <c r="X106" s="235">
        <f t="shared" si="33"/>
        <v>0</v>
      </c>
      <c r="Y106" s="235">
        <f t="shared" si="33"/>
        <v>0</v>
      </c>
      <c r="Z106" s="235">
        <f t="shared" si="33"/>
        <v>0</v>
      </c>
      <c r="AA106" s="235">
        <f t="shared" si="33"/>
        <v>0</v>
      </c>
      <c r="AB106" s="235">
        <f t="shared" si="33"/>
        <v>0</v>
      </c>
      <c r="AC106" s="235">
        <f>IFERROR(AC105/$H$6,0)</f>
        <v>0</v>
      </c>
      <c r="AD106" s="237" t="s">
        <v>394</v>
      </c>
    </row>
    <row r="107" spans="2:30">
      <c r="B107" s="158"/>
      <c r="C107" s="158"/>
      <c r="N107" s="238"/>
      <c r="O107" s="238"/>
      <c r="P107" s="238"/>
      <c r="Q107" s="238"/>
      <c r="R107" s="238"/>
      <c r="S107" s="239"/>
      <c r="T107" s="240"/>
      <c r="U107" s="241"/>
      <c r="V107" s="241"/>
      <c r="W107" s="241"/>
      <c r="X107" s="241"/>
      <c r="Y107" s="241"/>
      <c r="Z107" s="241"/>
      <c r="AA107" s="241"/>
      <c r="AB107" s="242"/>
      <c r="AC107" s="238"/>
      <c r="AD107" s="243"/>
    </row>
    <row r="108" spans="2:30" outlineLevel="1">
      <c r="B108" s="218"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8">
        <f>IF(C104&gt;0,C104+1,IF(DATE(YEAR('Basisdaten zum Projekt'!$C$5),MONTH('Basisdaten zum Projekt'!$C$5),1)=D108,1,0))</f>
        <v>46</v>
      </c>
      <c r="D108" s="219">
        <f>DATE(YEAR(D104),MONTH(D104)+1,DAY(D104))</f>
        <v>46023</v>
      </c>
      <c r="E108" s="220"/>
      <c r="F108" s="168">
        <f t="shared" ref="F108:F119" si="34">215/12*E108</f>
        <v>0</v>
      </c>
      <c r="G108" s="221"/>
      <c r="H108" s="220"/>
      <c r="I108" s="168">
        <f t="shared" ref="I108:I119" si="35">215/12*H108</f>
        <v>0</v>
      </c>
      <c r="J108" s="222"/>
      <c r="M108" s="219">
        <f t="shared" ref="M108:M150" si="36">D108</f>
        <v>46023</v>
      </c>
      <c r="N108" s="223"/>
      <c r="O108" s="223"/>
      <c r="P108" s="223"/>
      <c r="Q108" s="223"/>
      <c r="R108" s="223"/>
      <c r="S108" s="223"/>
      <c r="T108" s="223"/>
      <c r="U108" s="223"/>
      <c r="V108" s="223"/>
      <c r="W108" s="223"/>
      <c r="X108" s="223"/>
      <c r="Y108" s="223"/>
      <c r="Z108" s="223"/>
      <c r="AA108" s="223"/>
      <c r="AB108" s="223"/>
      <c r="AC108" s="195">
        <f t="shared" ref="AC108:AC119" si="37">SUM(N108:AB108)</f>
        <v>0</v>
      </c>
      <c r="AD108" s="224"/>
    </row>
    <row r="109" spans="2:30" outlineLevel="1">
      <c r="B109" s="218"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8">
        <f>IF(C108&gt;0,C108+1,IF(DATE(YEAR('Basisdaten zum Projekt'!$C$5),MONTH('Basisdaten zum Projekt'!$C$5),1)=D109,1,0))</f>
        <v>47</v>
      </c>
      <c r="D109" s="219">
        <f t="shared" ref="D109:D119" si="38">DATE(YEAR(D108),MONTH(D108)+1,DAY(D108))</f>
        <v>46054</v>
      </c>
      <c r="E109" s="220"/>
      <c r="F109" s="168">
        <f t="shared" si="34"/>
        <v>0</v>
      </c>
      <c r="G109" s="221"/>
      <c r="H109" s="220"/>
      <c r="I109" s="168">
        <f t="shared" si="35"/>
        <v>0</v>
      </c>
      <c r="J109" s="222"/>
      <c r="M109" s="219">
        <f t="shared" si="36"/>
        <v>46054</v>
      </c>
      <c r="N109" s="223"/>
      <c r="O109" s="223"/>
      <c r="P109" s="223"/>
      <c r="Q109" s="223"/>
      <c r="R109" s="223"/>
      <c r="S109" s="223"/>
      <c r="T109" s="223"/>
      <c r="U109" s="223"/>
      <c r="V109" s="223"/>
      <c r="W109" s="223"/>
      <c r="X109" s="223"/>
      <c r="Y109" s="223"/>
      <c r="Z109" s="223"/>
      <c r="AA109" s="223"/>
      <c r="AB109" s="223"/>
      <c r="AC109" s="195">
        <f t="shared" si="37"/>
        <v>0</v>
      </c>
      <c r="AD109" s="224"/>
    </row>
    <row r="110" spans="2:30" outlineLevel="1">
      <c r="B110" s="218"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8">
        <f>IF(C109&gt;0,C109+1,IF(DATE(YEAR('Basisdaten zum Projekt'!$C$5),MONTH('Basisdaten zum Projekt'!$C$5),1)=D110,1,0))</f>
        <v>48</v>
      </c>
      <c r="D110" s="219">
        <f t="shared" si="38"/>
        <v>46082</v>
      </c>
      <c r="E110" s="220"/>
      <c r="F110" s="168">
        <f t="shared" si="34"/>
        <v>0</v>
      </c>
      <c r="G110" s="221"/>
      <c r="H110" s="220"/>
      <c r="I110" s="168">
        <f t="shared" si="35"/>
        <v>0</v>
      </c>
      <c r="J110" s="222"/>
      <c r="M110" s="219">
        <f t="shared" si="36"/>
        <v>46082</v>
      </c>
      <c r="N110" s="223"/>
      <c r="O110" s="223"/>
      <c r="P110" s="223"/>
      <c r="Q110" s="223"/>
      <c r="R110" s="223"/>
      <c r="S110" s="223"/>
      <c r="T110" s="223"/>
      <c r="U110" s="223"/>
      <c r="V110" s="223"/>
      <c r="W110" s="223"/>
      <c r="X110" s="223"/>
      <c r="Y110" s="223"/>
      <c r="Z110" s="223"/>
      <c r="AA110" s="223"/>
      <c r="AB110" s="223"/>
      <c r="AC110" s="195">
        <f t="shared" si="37"/>
        <v>0</v>
      </c>
      <c r="AD110" s="224"/>
    </row>
    <row r="111" spans="2:30" outlineLevel="1">
      <c r="B111" s="218"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8">
        <f>IF(C110&gt;0,C110+1,IF(DATE(YEAR('Basisdaten zum Projekt'!$C$5),MONTH('Basisdaten zum Projekt'!$C$5),1)=D111,1,0))</f>
        <v>49</v>
      </c>
      <c r="D111" s="219">
        <f t="shared" si="38"/>
        <v>46113</v>
      </c>
      <c r="E111" s="220"/>
      <c r="F111" s="168">
        <f t="shared" si="34"/>
        <v>0</v>
      </c>
      <c r="G111" s="221"/>
      <c r="H111" s="220"/>
      <c r="I111" s="168">
        <f t="shared" si="35"/>
        <v>0</v>
      </c>
      <c r="J111" s="222"/>
      <c r="M111" s="219">
        <f t="shared" si="36"/>
        <v>46113</v>
      </c>
      <c r="N111" s="223"/>
      <c r="O111" s="223"/>
      <c r="P111" s="223"/>
      <c r="Q111" s="223"/>
      <c r="R111" s="223"/>
      <c r="S111" s="223"/>
      <c r="T111" s="223"/>
      <c r="U111" s="223"/>
      <c r="V111" s="223"/>
      <c r="W111" s="223"/>
      <c r="X111" s="223"/>
      <c r="Y111" s="223"/>
      <c r="Z111" s="223"/>
      <c r="AA111" s="223"/>
      <c r="AB111" s="223"/>
      <c r="AC111" s="195">
        <f t="shared" si="37"/>
        <v>0</v>
      </c>
      <c r="AD111" s="224"/>
    </row>
    <row r="112" spans="2:30" outlineLevel="1">
      <c r="B112" s="218"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8">
        <f>IF(C111&gt;0,C111+1,IF(DATE(YEAR('Basisdaten zum Projekt'!$C$5),MONTH('Basisdaten zum Projekt'!$C$5),1)=D112,1,0))</f>
        <v>50</v>
      </c>
      <c r="D112" s="219">
        <f t="shared" si="38"/>
        <v>46143</v>
      </c>
      <c r="E112" s="220"/>
      <c r="F112" s="168">
        <f t="shared" si="34"/>
        <v>0</v>
      </c>
      <c r="G112" s="221"/>
      <c r="H112" s="220"/>
      <c r="I112" s="168">
        <f t="shared" si="35"/>
        <v>0</v>
      </c>
      <c r="J112" s="222"/>
      <c r="M112" s="219">
        <f t="shared" si="36"/>
        <v>46143</v>
      </c>
      <c r="N112" s="223"/>
      <c r="O112" s="223"/>
      <c r="P112" s="223"/>
      <c r="Q112" s="223"/>
      <c r="R112" s="223"/>
      <c r="S112" s="223"/>
      <c r="T112" s="223"/>
      <c r="U112" s="223"/>
      <c r="V112" s="223"/>
      <c r="W112" s="223"/>
      <c r="X112" s="223"/>
      <c r="Y112" s="223"/>
      <c r="Z112" s="223"/>
      <c r="AA112" s="223"/>
      <c r="AB112" s="223"/>
      <c r="AC112" s="195">
        <f t="shared" si="37"/>
        <v>0</v>
      </c>
      <c r="AD112" s="224"/>
    </row>
    <row r="113" spans="2:30" outlineLevel="1">
      <c r="B113" s="218"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8">
        <f>IF(C112&gt;0,C112+1,IF(DATE(YEAR('Basisdaten zum Projekt'!$C$5),MONTH('Basisdaten zum Projekt'!$C$5),1)=D113,1,0))</f>
        <v>51</v>
      </c>
      <c r="D113" s="219">
        <f t="shared" si="38"/>
        <v>46174</v>
      </c>
      <c r="E113" s="220"/>
      <c r="F113" s="168">
        <f t="shared" si="34"/>
        <v>0</v>
      </c>
      <c r="G113" s="221"/>
      <c r="H113" s="220"/>
      <c r="I113" s="168">
        <f t="shared" si="35"/>
        <v>0</v>
      </c>
      <c r="J113" s="222"/>
      <c r="M113" s="219">
        <f t="shared" si="36"/>
        <v>46174</v>
      </c>
      <c r="N113" s="223"/>
      <c r="O113" s="223"/>
      <c r="P113" s="223"/>
      <c r="Q113" s="223"/>
      <c r="R113" s="223"/>
      <c r="S113" s="223"/>
      <c r="T113" s="223"/>
      <c r="U113" s="223"/>
      <c r="V113" s="223"/>
      <c r="W113" s="223"/>
      <c r="X113" s="223"/>
      <c r="Y113" s="223"/>
      <c r="Z113" s="223"/>
      <c r="AA113" s="223"/>
      <c r="AB113" s="223"/>
      <c r="AC113" s="195">
        <f t="shared" si="37"/>
        <v>0</v>
      </c>
      <c r="AD113" s="224"/>
    </row>
    <row r="114" spans="2:30" outlineLevel="1">
      <c r="B114" s="218"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8">
        <f>IF(C113&gt;0,C113+1,IF(DATE(YEAR('Basisdaten zum Projekt'!$C$5),MONTH('Basisdaten zum Projekt'!$C$5),1)=D114,1,0))</f>
        <v>52</v>
      </c>
      <c r="D114" s="219">
        <f t="shared" si="38"/>
        <v>46204</v>
      </c>
      <c r="E114" s="220"/>
      <c r="F114" s="168">
        <f t="shared" si="34"/>
        <v>0</v>
      </c>
      <c r="G114" s="221"/>
      <c r="H114" s="220"/>
      <c r="I114" s="168">
        <f t="shared" si="35"/>
        <v>0</v>
      </c>
      <c r="J114" s="222"/>
      <c r="M114" s="219">
        <f t="shared" si="36"/>
        <v>46204</v>
      </c>
      <c r="N114" s="223"/>
      <c r="O114" s="223"/>
      <c r="P114" s="223"/>
      <c r="Q114" s="223"/>
      <c r="R114" s="223"/>
      <c r="S114" s="223"/>
      <c r="T114" s="223"/>
      <c r="U114" s="223"/>
      <c r="V114" s="223"/>
      <c r="W114" s="223"/>
      <c r="X114" s="223"/>
      <c r="Y114" s="223"/>
      <c r="Z114" s="223"/>
      <c r="AA114" s="223"/>
      <c r="AB114" s="223"/>
      <c r="AC114" s="195">
        <f t="shared" si="37"/>
        <v>0</v>
      </c>
      <c r="AD114" s="224"/>
    </row>
    <row r="115" spans="2:30" outlineLevel="1">
      <c r="B115" s="218"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8">
        <f>IF(C114&gt;0,C114+1,IF(DATE(YEAR('Basisdaten zum Projekt'!$C$5),MONTH('Basisdaten zum Projekt'!$C$5),1)=D115,1,0))</f>
        <v>53</v>
      </c>
      <c r="D115" s="219">
        <f t="shared" si="38"/>
        <v>46235</v>
      </c>
      <c r="E115" s="220"/>
      <c r="F115" s="168">
        <f t="shared" si="34"/>
        <v>0</v>
      </c>
      <c r="G115" s="221"/>
      <c r="H115" s="220"/>
      <c r="I115" s="168">
        <f t="shared" si="35"/>
        <v>0</v>
      </c>
      <c r="J115" s="222"/>
      <c r="M115" s="219">
        <f t="shared" si="36"/>
        <v>46235</v>
      </c>
      <c r="N115" s="223"/>
      <c r="O115" s="223"/>
      <c r="P115" s="223"/>
      <c r="Q115" s="223"/>
      <c r="R115" s="223"/>
      <c r="S115" s="223"/>
      <c r="T115" s="223"/>
      <c r="U115" s="223"/>
      <c r="V115" s="223"/>
      <c r="W115" s="223"/>
      <c r="X115" s="223"/>
      <c r="Y115" s="223"/>
      <c r="Z115" s="223"/>
      <c r="AA115" s="223"/>
      <c r="AB115" s="223"/>
      <c r="AC115" s="195">
        <f t="shared" si="37"/>
        <v>0</v>
      </c>
      <c r="AD115" s="224"/>
    </row>
    <row r="116" spans="2:30" outlineLevel="1">
      <c r="B116" s="218"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8">
        <f>IF(C115&gt;0,C115+1,IF(DATE(YEAR('Basisdaten zum Projekt'!$C$5),MONTH('Basisdaten zum Projekt'!$C$5),1)=D116,1,0))</f>
        <v>54</v>
      </c>
      <c r="D116" s="219">
        <f t="shared" si="38"/>
        <v>46266</v>
      </c>
      <c r="E116" s="220"/>
      <c r="F116" s="168">
        <f t="shared" si="34"/>
        <v>0</v>
      </c>
      <c r="G116" s="221"/>
      <c r="H116" s="220"/>
      <c r="I116" s="168">
        <f t="shared" si="35"/>
        <v>0</v>
      </c>
      <c r="J116" s="222"/>
      <c r="M116" s="219">
        <f t="shared" si="36"/>
        <v>46266</v>
      </c>
      <c r="N116" s="223"/>
      <c r="O116" s="223"/>
      <c r="P116" s="223"/>
      <c r="Q116" s="223"/>
      <c r="R116" s="223"/>
      <c r="S116" s="223"/>
      <c r="T116" s="223"/>
      <c r="U116" s="223"/>
      <c r="V116" s="223"/>
      <c r="W116" s="223"/>
      <c r="X116" s="223"/>
      <c r="Y116" s="223"/>
      <c r="Z116" s="223"/>
      <c r="AA116" s="223"/>
      <c r="AB116" s="223"/>
      <c r="AC116" s="195">
        <f t="shared" si="37"/>
        <v>0</v>
      </c>
      <c r="AD116" s="224"/>
    </row>
    <row r="117" spans="2:30" outlineLevel="1">
      <c r="B117" s="218"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8">
        <f>IF(C116&gt;0,C116+1,IF(DATE(YEAR('Basisdaten zum Projekt'!$C$5),MONTH('Basisdaten zum Projekt'!$C$5),1)=D117,1,0))</f>
        <v>55</v>
      </c>
      <c r="D117" s="219">
        <f t="shared" si="38"/>
        <v>46296</v>
      </c>
      <c r="E117" s="220"/>
      <c r="F117" s="168">
        <f t="shared" si="34"/>
        <v>0</v>
      </c>
      <c r="G117" s="221"/>
      <c r="H117" s="220"/>
      <c r="I117" s="168">
        <f t="shared" si="35"/>
        <v>0</v>
      </c>
      <c r="J117" s="222"/>
      <c r="M117" s="219">
        <f t="shared" si="36"/>
        <v>46296</v>
      </c>
      <c r="N117" s="223"/>
      <c r="O117" s="223"/>
      <c r="P117" s="223"/>
      <c r="Q117" s="223"/>
      <c r="R117" s="223"/>
      <c r="S117" s="223"/>
      <c r="T117" s="223"/>
      <c r="U117" s="223"/>
      <c r="V117" s="223"/>
      <c r="W117" s="223"/>
      <c r="X117" s="223"/>
      <c r="Y117" s="223"/>
      <c r="Z117" s="223"/>
      <c r="AA117" s="223"/>
      <c r="AB117" s="223"/>
      <c r="AC117" s="195">
        <f t="shared" si="37"/>
        <v>0</v>
      </c>
      <c r="AD117" s="224"/>
    </row>
    <row r="118" spans="2:30" outlineLevel="1">
      <c r="B118" s="218"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8">
        <f>IF(C117&gt;0,C117+1,IF(DATE(YEAR('Basisdaten zum Projekt'!$C$5),MONTH('Basisdaten zum Projekt'!$C$5),1)=D118,1,0))</f>
        <v>56</v>
      </c>
      <c r="D118" s="219">
        <f t="shared" si="38"/>
        <v>46327</v>
      </c>
      <c r="E118" s="220"/>
      <c r="F118" s="168">
        <f t="shared" si="34"/>
        <v>0</v>
      </c>
      <c r="G118" s="221"/>
      <c r="H118" s="220"/>
      <c r="I118" s="168">
        <f t="shared" si="35"/>
        <v>0</v>
      </c>
      <c r="J118" s="222"/>
      <c r="M118" s="219">
        <f t="shared" si="36"/>
        <v>46327</v>
      </c>
      <c r="N118" s="223"/>
      <c r="O118" s="223"/>
      <c r="P118" s="223"/>
      <c r="Q118" s="223"/>
      <c r="R118" s="223"/>
      <c r="S118" s="223"/>
      <c r="T118" s="223"/>
      <c r="U118" s="223"/>
      <c r="V118" s="223"/>
      <c r="W118" s="223"/>
      <c r="X118" s="223"/>
      <c r="Y118" s="223"/>
      <c r="Z118" s="223"/>
      <c r="AA118" s="223"/>
      <c r="AB118" s="223"/>
      <c r="AC118" s="195">
        <f t="shared" si="37"/>
        <v>0</v>
      </c>
      <c r="AD118" s="224"/>
    </row>
    <row r="119" spans="2:30" outlineLevel="1">
      <c r="B119" s="218"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8">
        <f>IF(C118&gt;0,C118+1,IF(DATE(YEAR('Basisdaten zum Projekt'!$C$5),MONTH('Basisdaten zum Projekt'!$C$5),1)=D119,1,0))</f>
        <v>57</v>
      </c>
      <c r="D119" s="219">
        <f t="shared" si="38"/>
        <v>46357</v>
      </c>
      <c r="E119" s="220"/>
      <c r="F119" s="168">
        <f t="shared" si="34"/>
        <v>0</v>
      </c>
      <c r="G119" s="221"/>
      <c r="H119" s="220"/>
      <c r="I119" s="168">
        <f t="shared" si="35"/>
        <v>0</v>
      </c>
      <c r="J119" s="222"/>
      <c r="M119" s="219">
        <f t="shared" si="36"/>
        <v>46357</v>
      </c>
      <c r="N119" s="223"/>
      <c r="O119" s="223"/>
      <c r="P119" s="223"/>
      <c r="Q119" s="223"/>
      <c r="R119" s="223"/>
      <c r="S119" s="223"/>
      <c r="T119" s="223"/>
      <c r="U119" s="223"/>
      <c r="V119" s="223"/>
      <c r="W119" s="223"/>
      <c r="X119" s="223"/>
      <c r="Y119" s="223"/>
      <c r="Z119" s="223"/>
      <c r="AA119" s="223"/>
      <c r="AB119" s="223"/>
      <c r="AC119" s="195">
        <f t="shared" si="37"/>
        <v>0</v>
      </c>
      <c r="AD119" s="224"/>
    </row>
    <row r="120" spans="2:30">
      <c r="B120" s="228"/>
      <c r="C120" s="229"/>
      <c r="D120" s="230">
        <f>D119</f>
        <v>46357</v>
      </c>
      <c r="E120" s="231"/>
      <c r="F120" s="232">
        <f>SUM(F108:F119)</f>
        <v>0</v>
      </c>
      <c r="G120" s="233">
        <f>SUM(G108:G119)</f>
        <v>0</v>
      </c>
      <c r="H120" s="234"/>
      <c r="I120" s="232">
        <f>SUM(I108:I119)</f>
        <v>0</v>
      </c>
      <c r="J120" s="233">
        <f>SUM(J108:J119)</f>
        <v>0</v>
      </c>
      <c r="M120" s="230">
        <f t="shared" si="36"/>
        <v>46357</v>
      </c>
      <c r="N120" s="236">
        <f>SUM(N108:N119)</f>
        <v>0</v>
      </c>
      <c r="O120" s="236">
        <f>SUM(O108:O119)</f>
        <v>0</v>
      </c>
      <c r="P120" s="236">
        <f>SUM(P108:P119)</f>
        <v>0</v>
      </c>
      <c r="Q120" s="236">
        <f>SUM(Q108:Q119)</f>
        <v>0</v>
      </c>
      <c r="R120" s="236">
        <f>SUM(R108:R119)</f>
        <v>0</v>
      </c>
      <c r="S120" s="236">
        <f t="shared" ref="S120:AB120" si="39">SUM(S108:S119)</f>
        <v>0</v>
      </c>
      <c r="T120" s="236">
        <f t="shared" si="39"/>
        <v>0</v>
      </c>
      <c r="U120" s="236">
        <f t="shared" si="39"/>
        <v>0</v>
      </c>
      <c r="V120" s="236">
        <f t="shared" si="39"/>
        <v>0</v>
      </c>
      <c r="W120" s="236">
        <f t="shared" si="39"/>
        <v>0</v>
      </c>
      <c r="X120" s="236">
        <f t="shared" si="39"/>
        <v>0</v>
      </c>
      <c r="Y120" s="236">
        <f t="shared" si="39"/>
        <v>0</v>
      </c>
      <c r="Z120" s="236">
        <f t="shared" si="39"/>
        <v>0</v>
      </c>
      <c r="AA120" s="236">
        <f t="shared" si="39"/>
        <v>0</v>
      </c>
      <c r="AB120" s="236">
        <f t="shared" si="39"/>
        <v>0</v>
      </c>
      <c r="AC120" s="236">
        <f>SUM(AC108:AC119)</f>
        <v>0</v>
      </c>
      <c r="AD120" s="224"/>
    </row>
    <row r="121" spans="2:30" ht="28.5" customHeight="1">
      <c r="B121" s="158"/>
      <c r="C121" s="158"/>
      <c r="N121" s="235">
        <f>IFERROR(N120/$H$6,0)</f>
        <v>0</v>
      </c>
      <c r="O121" s="235">
        <f>IFERROR(O120/$H$6,0)</f>
        <v>0</v>
      </c>
      <c r="P121" s="235">
        <f>IFERROR(P120/$H$6,0)</f>
        <v>0</v>
      </c>
      <c r="Q121" s="235">
        <f>IFERROR(Q120/$H$6,0)</f>
        <v>0</v>
      </c>
      <c r="R121" s="235">
        <f>IFERROR(R120/$H$6,0)</f>
        <v>0</v>
      </c>
      <c r="S121" s="235">
        <f t="shared" ref="S121:AB121" si="40">IFERROR(S120/$H$6,0)</f>
        <v>0</v>
      </c>
      <c r="T121" s="235">
        <f t="shared" si="40"/>
        <v>0</v>
      </c>
      <c r="U121" s="235">
        <f t="shared" si="40"/>
        <v>0</v>
      </c>
      <c r="V121" s="235">
        <f t="shared" si="40"/>
        <v>0</v>
      </c>
      <c r="W121" s="235">
        <f t="shared" si="40"/>
        <v>0</v>
      </c>
      <c r="X121" s="235">
        <f t="shared" si="40"/>
        <v>0</v>
      </c>
      <c r="Y121" s="235">
        <f t="shared" si="40"/>
        <v>0</v>
      </c>
      <c r="Z121" s="235">
        <f t="shared" si="40"/>
        <v>0</v>
      </c>
      <c r="AA121" s="235">
        <f t="shared" si="40"/>
        <v>0</v>
      </c>
      <c r="AB121" s="235">
        <f t="shared" si="40"/>
        <v>0</v>
      </c>
      <c r="AC121" s="235">
        <f>IFERROR(AC120/$H$6,0)</f>
        <v>0</v>
      </c>
      <c r="AD121" s="237" t="s">
        <v>394</v>
      </c>
    </row>
    <row r="122" spans="2:30">
      <c r="B122" s="158"/>
      <c r="C122" s="158"/>
      <c r="N122" s="238"/>
      <c r="O122" s="238"/>
      <c r="P122" s="238"/>
      <c r="Q122" s="238"/>
      <c r="R122" s="238"/>
      <c r="S122" s="239"/>
      <c r="T122" s="240"/>
      <c r="U122" s="241"/>
      <c r="V122" s="241"/>
      <c r="W122" s="241"/>
      <c r="X122" s="241"/>
      <c r="Y122" s="241"/>
      <c r="Z122" s="241"/>
      <c r="AA122" s="241"/>
      <c r="AB122" s="242"/>
      <c r="AC122" s="238"/>
      <c r="AD122" s="249"/>
    </row>
    <row r="123" spans="2:30" outlineLevel="1">
      <c r="B123" s="218"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8">
        <f>IF(C119&gt;0,C119+1,IF(DATE(YEAR('Basisdaten zum Projekt'!$C$5),MONTH('Basisdaten zum Projekt'!$C$5),1)=D123,1,0))</f>
        <v>58</v>
      </c>
      <c r="D123" s="219">
        <f>DATE(YEAR(D119),MONTH(D119)+1,DAY(D119))</f>
        <v>46388</v>
      </c>
      <c r="E123" s="244"/>
      <c r="F123" s="245">
        <f t="shared" ref="F123:F134" si="41">215/12*E123</f>
        <v>0</v>
      </c>
      <c r="G123" s="246"/>
      <c r="H123" s="244"/>
      <c r="I123" s="245">
        <f t="shared" ref="I123:I134" si="42">215/12*H123</f>
        <v>0</v>
      </c>
      <c r="J123" s="247"/>
      <c r="M123" s="219">
        <f t="shared" si="36"/>
        <v>46388</v>
      </c>
      <c r="N123" s="223"/>
      <c r="O123" s="223"/>
      <c r="P123" s="223"/>
      <c r="Q123" s="223"/>
      <c r="R123" s="223"/>
      <c r="S123" s="223"/>
      <c r="T123" s="223"/>
      <c r="U123" s="223"/>
      <c r="V123" s="223"/>
      <c r="W123" s="223"/>
      <c r="X123" s="223"/>
      <c r="Y123" s="223"/>
      <c r="Z123" s="223"/>
      <c r="AA123" s="223"/>
      <c r="AB123" s="223"/>
      <c r="AC123" s="195">
        <f t="shared" ref="AC123:AC134" si="43">SUM(N123:AB123)</f>
        <v>0</v>
      </c>
      <c r="AD123" s="224"/>
    </row>
    <row r="124" spans="2:30" outlineLevel="1">
      <c r="B124" s="218"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8">
        <f>IF(C123&gt;0,C123+1,IF(DATE(YEAR('Basisdaten zum Projekt'!$C$5),MONTH('Basisdaten zum Projekt'!$C$5),1)=D124,1,0))</f>
        <v>59</v>
      </c>
      <c r="D124" s="219">
        <f t="shared" ref="D124:D134" si="44">DATE(YEAR(D123),MONTH(D123)+1,DAY(D123))</f>
        <v>46419</v>
      </c>
      <c r="E124" s="220"/>
      <c r="F124" s="168">
        <f t="shared" si="41"/>
        <v>0</v>
      </c>
      <c r="G124" s="221"/>
      <c r="H124" s="220"/>
      <c r="I124" s="168">
        <f t="shared" si="42"/>
        <v>0</v>
      </c>
      <c r="J124" s="222"/>
      <c r="M124" s="219">
        <f t="shared" si="36"/>
        <v>46419</v>
      </c>
      <c r="N124" s="223"/>
      <c r="O124" s="223"/>
      <c r="P124" s="223"/>
      <c r="Q124" s="223"/>
      <c r="R124" s="223"/>
      <c r="S124" s="223"/>
      <c r="T124" s="223"/>
      <c r="U124" s="223"/>
      <c r="V124" s="223"/>
      <c r="W124" s="223"/>
      <c r="X124" s="223"/>
      <c r="Y124" s="223"/>
      <c r="Z124" s="223"/>
      <c r="AA124" s="223"/>
      <c r="AB124" s="223"/>
      <c r="AC124" s="195">
        <f t="shared" si="43"/>
        <v>0</v>
      </c>
      <c r="AD124" s="224"/>
    </row>
    <row r="125" spans="2:30" outlineLevel="1">
      <c r="B125" s="218"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8">
        <f>IF(C124&gt;0,C124+1,IF(DATE(YEAR('Basisdaten zum Projekt'!$C$5),MONTH('Basisdaten zum Projekt'!$C$5),1)=D125,1,0))</f>
        <v>60</v>
      </c>
      <c r="D125" s="219">
        <f t="shared" si="44"/>
        <v>46447</v>
      </c>
      <c r="E125" s="220"/>
      <c r="F125" s="168">
        <f t="shared" si="41"/>
        <v>0</v>
      </c>
      <c r="G125" s="221"/>
      <c r="H125" s="220"/>
      <c r="I125" s="168">
        <f t="shared" si="42"/>
        <v>0</v>
      </c>
      <c r="J125" s="222"/>
      <c r="M125" s="219">
        <f t="shared" si="36"/>
        <v>46447</v>
      </c>
      <c r="N125" s="223"/>
      <c r="O125" s="223"/>
      <c r="P125" s="223"/>
      <c r="Q125" s="223"/>
      <c r="R125" s="223"/>
      <c r="S125" s="223"/>
      <c r="T125" s="223"/>
      <c r="U125" s="223"/>
      <c r="V125" s="223"/>
      <c r="W125" s="223"/>
      <c r="X125" s="223"/>
      <c r="Y125" s="223"/>
      <c r="Z125" s="223"/>
      <c r="AA125" s="223"/>
      <c r="AB125" s="223"/>
      <c r="AC125" s="195">
        <f t="shared" si="43"/>
        <v>0</v>
      </c>
      <c r="AD125" s="224"/>
    </row>
    <row r="126" spans="2:30" outlineLevel="1">
      <c r="B126" s="218"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8">
        <f>IF(C125&gt;0,C125+1,IF(DATE(YEAR('Basisdaten zum Projekt'!$C$5),MONTH('Basisdaten zum Projekt'!$C$5),1)=D126,1,0))</f>
        <v>61</v>
      </c>
      <c r="D126" s="219">
        <f t="shared" si="44"/>
        <v>46478</v>
      </c>
      <c r="E126" s="220"/>
      <c r="F126" s="168">
        <f t="shared" si="41"/>
        <v>0</v>
      </c>
      <c r="G126" s="221"/>
      <c r="H126" s="220"/>
      <c r="I126" s="168">
        <f t="shared" si="42"/>
        <v>0</v>
      </c>
      <c r="J126" s="222"/>
      <c r="M126" s="219">
        <f t="shared" si="36"/>
        <v>46478</v>
      </c>
      <c r="N126" s="223"/>
      <c r="O126" s="223"/>
      <c r="P126" s="223"/>
      <c r="Q126" s="223"/>
      <c r="R126" s="223"/>
      <c r="S126" s="223"/>
      <c r="T126" s="223"/>
      <c r="U126" s="223"/>
      <c r="V126" s="223"/>
      <c r="W126" s="223"/>
      <c r="X126" s="223"/>
      <c r="Y126" s="223"/>
      <c r="Z126" s="223"/>
      <c r="AA126" s="223"/>
      <c r="AB126" s="223"/>
      <c r="AC126" s="195">
        <f t="shared" si="43"/>
        <v>0</v>
      </c>
      <c r="AD126" s="224"/>
    </row>
    <row r="127" spans="2:30" outlineLevel="1">
      <c r="B127" s="218"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8">
        <f>IF(C126&gt;0,C126+1,IF(DATE(YEAR('Basisdaten zum Projekt'!$C$5),MONTH('Basisdaten zum Projekt'!$C$5),1)=D127,1,0))</f>
        <v>62</v>
      </c>
      <c r="D127" s="219">
        <f t="shared" si="44"/>
        <v>46508</v>
      </c>
      <c r="E127" s="220"/>
      <c r="F127" s="168">
        <f t="shared" si="41"/>
        <v>0</v>
      </c>
      <c r="G127" s="221"/>
      <c r="H127" s="220"/>
      <c r="I127" s="168">
        <f t="shared" si="42"/>
        <v>0</v>
      </c>
      <c r="J127" s="222"/>
      <c r="M127" s="219">
        <f t="shared" si="36"/>
        <v>46508</v>
      </c>
      <c r="N127" s="223"/>
      <c r="O127" s="223"/>
      <c r="P127" s="223"/>
      <c r="Q127" s="223"/>
      <c r="R127" s="223"/>
      <c r="S127" s="223"/>
      <c r="T127" s="223"/>
      <c r="U127" s="223"/>
      <c r="V127" s="223"/>
      <c r="W127" s="223"/>
      <c r="X127" s="223"/>
      <c r="Y127" s="223"/>
      <c r="Z127" s="223"/>
      <c r="AA127" s="223"/>
      <c r="AB127" s="223"/>
      <c r="AC127" s="195">
        <f t="shared" si="43"/>
        <v>0</v>
      </c>
      <c r="AD127" s="224"/>
    </row>
    <row r="128" spans="2:30" outlineLevel="1">
      <c r="B128" s="218"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8">
        <f>IF(C127&gt;0,C127+1,IF(DATE(YEAR('Basisdaten zum Projekt'!$C$5),MONTH('Basisdaten zum Projekt'!$C$5),1)=D128,1,0))</f>
        <v>63</v>
      </c>
      <c r="D128" s="219">
        <f t="shared" si="44"/>
        <v>46539</v>
      </c>
      <c r="E128" s="220"/>
      <c r="F128" s="168">
        <f t="shared" si="41"/>
        <v>0</v>
      </c>
      <c r="G128" s="221"/>
      <c r="H128" s="220"/>
      <c r="I128" s="168">
        <f t="shared" si="42"/>
        <v>0</v>
      </c>
      <c r="J128" s="222"/>
      <c r="M128" s="219">
        <f t="shared" si="36"/>
        <v>46539</v>
      </c>
      <c r="N128" s="223"/>
      <c r="O128" s="223"/>
      <c r="P128" s="223"/>
      <c r="Q128" s="223"/>
      <c r="R128" s="223"/>
      <c r="S128" s="223"/>
      <c r="T128" s="223"/>
      <c r="U128" s="223"/>
      <c r="V128" s="223"/>
      <c r="W128" s="223"/>
      <c r="X128" s="223"/>
      <c r="Y128" s="223"/>
      <c r="Z128" s="223"/>
      <c r="AA128" s="223"/>
      <c r="AB128" s="223"/>
      <c r="AC128" s="195">
        <f t="shared" si="43"/>
        <v>0</v>
      </c>
      <c r="AD128" s="224"/>
    </row>
    <row r="129" spans="2:30" outlineLevel="1">
      <c r="B129" s="218"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8">
        <f>IF(C128&gt;0,C128+1,IF(DATE(YEAR('Basisdaten zum Projekt'!$C$5),MONTH('Basisdaten zum Projekt'!$C$5),1)=D129,1,0))</f>
        <v>64</v>
      </c>
      <c r="D129" s="219">
        <f t="shared" si="44"/>
        <v>46569</v>
      </c>
      <c r="E129" s="220"/>
      <c r="F129" s="168">
        <f t="shared" si="41"/>
        <v>0</v>
      </c>
      <c r="G129" s="221"/>
      <c r="H129" s="220"/>
      <c r="I129" s="168">
        <f t="shared" si="42"/>
        <v>0</v>
      </c>
      <c r="J129" s="222"/>
      <c r="M129" s="219">
        <f t="shared" si="36"/>
        <v>46569</v>
      </c>
      <c r="N129" s="223"/>
      <c r="O129" s="223"/>
      <c r="P129" s="223"/>
      <c r="Q129" s="223"/>
      <c r="R129" s="223"/>
      <c r="S129" s="223"/>
      <c r="T129" s="223"/>
      <c r="U129" s="223"/>
      <c r="V129" s="223"/>
      <c r="W129" s="223"/>
      <c r="X129" s="223"/>
      <c r="Y129" s="223"/>
      <c r="Z129" s="223"/>
      <c r="AA129" s="223"/>
      <c r="AB129" s="223"/>
      <c r="AC129" s="195">
        <f t="shared" si="43"/>
        <v>0</v>
      </c>
      <c r="AD129" s="224"/>
    </row>
    <row r="130" spans="2:30" outlineLevel="1">
      <c r="B130" s="218"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8">
        <f>IF(C129&gt;0,C129+1,IF(DATE(YEAR('Basisdaten zum Projekt'!$C$5),MONTH('Basisdaten zum Projekt'!$C$5),1)=D130,1,0))</f>
        <v>65</v>
      </c>
      <c r="D130" s="219">
        <f t="shared" si="44"/>
        <v>46600</v>
      </c>
      <c r="E130" s="220"/>
      <c r="F130" s="168">
        <f t="shared" si="41"/>
        <v>0</v>
      </c>
      <c r="G130" s="221"/>
      <c r="H130" s="220"/>
      <c r="I130" s="168">
        <f t="shared" si="42"/>
        <v>0</v>
      </c>
      <c r="J130" s="222"/>
      <c r="M130" s="219">
        <f t="shared" si="36"/>
        <v>46600</v>
      </c>
      <c r="N130" s="223"/>
      <c r="O130" s="223"/>
      <c r="P130" s="223"/>
      <c r="Q130" s="223"/>
      <c r="R130" s="223"/>
      <c r="S130" s="223"/>
      <c r="T130" s="223"/>
      <c r="U130" s="223"/>
      <c r="V130" s="223"/>
      <c r="W130" s="223"/>
      <c r="X130" s="223"/>
      <c r="Y130" s="223"/>
      <c r="Z130" s="223"/>
      <c r="AA130" s="223"/>
      <c r="AB130" s="223"/>
      <c r="AC130" s="195">
        <f t="shared" si="43"/>
        <v>0</v>
      </c>
      <c r="AD130" s="224"/>
    </row>
    <row r="131" spans="2:30" outlineLevel="1">
      <c r="B131" s="218"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8">
        <f>IF(C130&gt;0,C130+1,IF(DATE(YEAR('Basisdaten zum Projekt'!$C$5),MONTH('Basisdaten zum Projekt'!$C$5),1)=D131,1,0))</f>
        <v>66</v>
      </c>
      <c r="D131" s="219">
        <f t="shared" si="44"/>
        <v>46631</v>
      </c>
      <c r="E131" s="220"/>
      <c r="F131" s="168">
        <f t="shared" si="41"/>
        <v>0</v>
      </c>
      <c r="G131" s="221"/>
      <c r="H131" s="220"/>
      <c r="I131" s="168">
        <f t="shared" si="42"/>
        <v>0</v>
      </c>
      <c r="J131" s="222"/>
      <c r="M131" s="219">
        <f t="shared" si="36"/>
        <v>46631</v>
      </c>
      <c r="N131" s="223"/>
      <c r="O131" s="223"/>
      <c r="P131" s="223"/>
      <c r="Q131" s="223"/>
      <c r="R131" s="223"/>
      <c r="S131" s="223"/>
      <c r="T131" s="223"/>
      <c r="U131" s="223"/>
      <c r="V131" s="223"/>
      <c r="W131" s="223"/>
      <c r="X131" s="223"/>
      <c r="Y131" s="223"/>
      <c r="Z131" s="223"/>
      <c r="AA131" s="223"/>
      <c r="AB131" s="223"/>
      <c r="AC131" s="195">
        <f t="shared" si="43"/>
        <v>0</v>
      </c>
      <c r="AD131" s="224"/>
    </row>
    <row r="132" spans="2:30" outlineLevel="1">
      <c r="B132" s="218"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8">
        <f>IF(C131&gt;0,C131+1,IF(DATE(YEAR('Basisdaten zum Projekt'!$C$5),MONTH('Basisdaten zum Projekt'!$C$5),1)=D132,1,0))</f>
        <v>67</v>
      </c>
      <c r="D132" s="219">
        <f t="shared" si="44"/>
        <v>46661</v>
      </c>
      <c r="E132" s="220"/>
      <c r="F132" s="168">
        <f t="shared" si="41"/>
        <v>0</v>
      </c>
      <c r="G132" s="221"/>
      <c r="H132" s="220"/>
      <c r="I132" s="168">
        <f t="shared" si="42"/>
        <v>0</v>
      </c>
      <c r="J132" s="222"/>
      <c r="M132" s="219">
        <f t="shared" si="36"/>
        <v>46661</v>
      </c>
      <c r="N132" s="223"/>
      <c r="O132" s="223"/>
      <c r="P132" s="223"/>
      <c r="Q132" s="223"/>
      <c r="R132" s="223"/>
      <c r="S132" s="223"/>
      <c r="T132" s="223"/>
      <c r="U132" s="223"/>
      <c r="V132" s="223"/>
      <c r="W132" s="223"/>
      <c r="X132" s="223"/>
      <c r="Y132" s="223"/>
      <c r="Z132" s="223"/>
      <c r="AA132" s="223"/>
      <c r="AB132" s="223"/>
      <c r="AC132" s="195">
        <f t="shared" si="43"/>
        <v>0</v>
      </c>
      <c r="AD132" s="224"/>
    </row>
    <row r="133" spans="2:30" outlineLevel="1">
      <c r="B133" s="218"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8">
        <f>IF(C132&gt;0,C132+1,IF(DATE(YEAR('Basisdaten zum Projekt'!$C$5),MONTH('Basisdaten zum Projekt'!$C$5),1)=D133,1,0))</f>
        <v>68</v>
      </c>
      <c r="D133" s="219">
        <f t="shared" si="44"/>
        <v>46692</v>
      </c>
      <c r="E133" s="220"/>
      <c r="F133" s="168">
        <f t="shared" si="41"/>
        <v>0</v>
      </c>
      <c r="G133" s="221"/>
      <c r="H133" s="220"/>
      <c r="I133" s="168">
        <f t="shared" si="42"/>
        <v>0</v>
      </c>
      <c r="J133" s="222"/>
      <c r="M133" s="219">
        <f t="shared" si="36"/>
        <v>46692</v>
      </c>
      <c r="N133" s="223"/>
      <c r="O133" s="223"/>
      <c r="P133" s="223"/>
      <c r="Q133" s="223"/>
      <c r="R133" s="223"/>
      <c r="S133" s="223"/>
      <c r="T133" s="223"/>
      <c r="U133" s="223"/>
      <c r="V133" s="223"/>
      <c r="W133" s="223"/>
      <c r="X133" s="223"/>
      <c r="Y133" s="223"/>
      <c r="Z133" s="223"/>
      <c r="AA133" s="223"/>
      <c r="AB133" s="223"/>
      <c r="AC133" s="195">
        <f t="shared" si="43"/>
        <v>0</v>
      </c>
      <c r="AD133" s="224"/>
    </row>
    <row r="134" spans="2:30" outlineLevel="1">
      <c r="B134" s="218"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8">
        <f>IF(C133&gt;0,C133+1,IF(DATE(YEAR('Basisdaten zum Projekt'!$C$5),MONTH('Basisdaten zum Projekt'!$C$5),1)=D134,1,0))</f>
        <v>69</v>
      </c>
      <c r="D134" s="219">
        <f t="shared" si="44"/>
        <v>46722</v>
      </c>
      <c r="E134" s="220"/>
      <c r="F134" s="168">
        <f t="shared" si="41"/>
        <v>0</v>
      </c>
      <c r="G134" s="221"/>
      <c r="H134" s="220"/>
      <c r="I134" s="168">
        <f t="shared" si="42"/>
        <v>0</v>
      </c>
      <c r="J134" s="222"/>
      <c r="M134" s="219">
        <f t="shared" si="36"/>
        <v>46722</v>
      </c>
      <c r="N134" s="223"/>
      <c r="O134" s="223"/>
      <c r="P134" s="223"/>
      <c r="Q134" s="223"/>
      <c r="R134" s="223"/>
      <c r="S134" s="223"/>
      <c r="T134" s="223"/>
      <c r="U134" s="223"/>
      <c r="V134" s="223"/>
      <c r="W134" s="223"/>
      <c r="X134" s="223"/>
      <c r="Y134" s="223"/>
      <c r="Z134" s="223"/>
      <c r="AA134" s="223"/>
      <c r="AB134" s="223"/>
      <c r="AC134" s="195">
        <f t="shared" si="43"/>
        <v>0</v>
      </c>
      <c r="AD134" s="224"/>
    </row>
    <row r="135" spans="2:30">
      <c r="B135" s="228"/>
      <c r="C135" s="229"/>
      <c r="D135" s="230">
        <f>D134</f>
        <v>46722</v>
      </c>
      <c r="E135" s="231"/>
      <c r="F135" s="232">
        <f>SUM(F123:F134)</f>
        <v>0</v>
      </c>
      <c r="G135" s="233">
        <f>SUM(G123:G134)</f>
        <v>0</v>
      </c>
      <c r="H135" s="234"/>
      <c r="I135" s="232">
        <f>SUM(I123:I134)</f>
        <v>0</v>
      </c>
      <c r="J135" s="233">
        <f>SUM(J123:J134)</f>
        <v>0</v>
      </c>
      <c r="M135" s="230">
        <f t="shared" si="36"/>
        <v>46722</v>
      </c>
      <c r="N135" s="236">
        <f>SUM(N123:N134)</f>
        <v>0</v>
      </c>
      <c r="O135" s="236">
        <f>SUM(O123:O134)</f>
        <v>0</v>
      </c>
      <c r="P135" s="236">
        <f>SUM(P123:P134)</f>
        <v>0</v>
      </c>
      <c r="Q135" s="236">
        <f>SUM(Q123:Q134)</f>
        <v>0</v>
      </c>
      <c r="R135" s="236">
        <f>SUM(R123:R134)</f>
        <v>0</v>
      </c>
      <c r="S135" s="236">
        <f t="shared" ref="S135:AB135" si="45">SUM(S123:S134)</f>
        <v>0</v>
      </c>
      <c r="T135" s="236">
        <f t="shared" si="45"/>
        <v>0</v>
      </c>
      <c r="U135" s="236">
        <f t="shared" si="45"/>
        <v>0</v>
      </c>
      <c r="V135" s="236">
        <f t="shared" si="45"/>
        <v>0</v>
      </c>
      <c r="W135" s="236">
        <f t="shared" si="45"/>
        <v>0</v>
      </c>
      <c r="X135" s="236">
        <f t="shared" si="45"/>
        <v>0</v>
      </c>
      <c r="Y135" s="236">
        <f t="shared" si="45"/>
        <v>0</v>
      </c>
      <c r="Z135" s="236">
        <f t="shared" si="45"/>
        <v>0</v>
      </c>
      <c r="AA135" s="236">
        <f t="shared" si="45"/>
        <v>0</v>
      </c>
      <c r="AB135" s="236">
        <f t="shared" si="45"/>
        <v>0</v>
      </c>
      <c r="AC135" s="236">
        <f>SUM(AC123:AC134)</f>
        <v>0</v>
      </c>
      <c r="AD135" s="224"/>
    </row>
    <row r="136" spans="2:30" ht="28.5" customHeight="1">
      <c r="B136" s="158"/>
      <c r="C136" s="158"/>
      <c r="N136" s="235">
        <f>IFERROR(N135/$H$6,0)</f>
        <v>0</v>
      </c>
      <c r="O136" s="235">
        <f>IFERROR(O135/$H$6,0)</f>
        <v>0</v>
      </c>
      <c r="P136" s="235">
        <f>IFERROR(P135/$H$6,0)</f>
        <v>0</v>
      </c>
      <c r="Q136" s="235">
        <f>IFERROR(Q135/$H$6,0)</f>
        <v>0</v>
      </c>
      <c r="R136" s="235">
        <f>IFERROR(R135/$H$6,0)</f>
        <v>0</v>
      </c>
      <c r="S136" s="235">
        <f t="shared" ref="S136:AB136" si="46">IFERROR(S135/$H$6,0)</f>
        <v>0</v>
      </c>
      <c r="T136" s="235">
        <f t="shared" si="46"/>
        <v>0</v>
      </c>
      <c r="U136" s="235">
        <f t="shared" si="46"/>
        <v>0</v>
      </c>
      <c r="V136" s="235">
        <f t="shared" si="46"/>
        <v>0</v>
      </c>
      <c r="W136" s="235">
        <f t="shared" si="46"/>
        <v>0</v>
      </c>
      <c r="X136" s="235">
        <f t="shared" si="46"/>
        <v>0</v>
      </c>
      <c r="Y136" s="235">
        <f t="shared" si="46"/>
        <v>0</v>
      </c>
      <c r="Z136" s="235">
        <f t="shared" si="46"/>
        <v>0</v>
      </c>
      <c r="AA136" s="235">
        <f t="shared" si="46"/>
        <v>0</v>
      </c>
      <c r="AB136" s="235">
        <f t="shared" si="46"/>
        <v>0</v>
      </c>
      <c r="AC136" s="235">
        <f>IFERROR(AC135/$H$6,0)</f>
        <v>0</v>
      </c>
      <c r="AD136" s="237" t="s">
        <v>394</v>
      </c>
    </row>
    <row r="137" spans="2:30">
      <c r="B137" s="158"/>
      <c r="C137" s="158"/>
      <c r="N137" s="238"/>
      <c r="O137" s="238"/>
      <c r="P137" s="238"/>
      <c r="Q137" s="238"/>
      <c r="R137" s="238"/>
      <c r="S137" s="239"/>
      <c r="T137" s="240"/>
      <c r="U137" s="241"/>
      <c r="V137" s="241"/>
      <c r="W137" s="241"/>
      <c r="X137" s="241"/>
      <c r="Y137" s="241"/>
      <c r="Z137" s="241"/>
      <c r="AA137" s="241"/>
      <c r="AB137" s="242"/>
      <c r="AC137" s="238"/>
      <c r="AD137" s="249"/>
    </row>
    <row r="138" spans="2:30" outlineLevel="1">
      <c r="B138" s="218"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8">
        <f>IF(C134&gt;0,C134+1,IF(DATE(YEAR('Basisdaten zum Projekt'!$C$5),MONTH('Basisdaten zum Projekt'!$C$5),1)=D138,1,0))</f>
        <v>70</v>
      </c>
      <c r="D138" s="219">
        <f>DATE(YEAR(D134),MONTH(D134)+1,DAY(D134))</f>
        <v>46753</v>
      </c>
      <c r="E138" s="244"/>
      <c r="F138" s="245">
        <f t="shared" ref="F138:F149" si="47">215/12*E138</f>
        <v>0</v>
      </c>
      <c r="G138" s="246"/>
      <c r="H138" s="244"/>
      <c r="I138" s="245">
        <f t="shared" ref="I138:I149" si="48">215/12*H138</f>
        <v>0</v>
      </c>
      <c r="J138" s="247"/>
      <c r="M138" s="219">
        <f t="shared" si="36"/>
        <v>46753</v>
      </c>
      <c r="N138" s="223"/>
      <c r="O138" s="223"/>
      <c r="P138" s="223"/>
      <c r="Q138" s="223"/>
      <c r="R138" s="223"/>
      <c r="S138" s="223"/>
      <c r="T138" s="223"/>
      <c r="U138" s="223"/>
      <c r="V138" s="223"/>
      <c r="W138" s="223"/>
      <c r="X138" s="223"/>
      <c r="Y138" s="223"/>
      <c r="Z138" s="223"/>
      <c r="AA138" s="223"/>
      <c r="AB138" s="223"/>
      <c r="AC138" s="195">
        <f t="shared" ref="AC138:AC149" si="49">SUM(N138:AB138)</f>
        <v>0</v>
      </c>
      <c r="AD138" s="224"/>
    </row>
    <row r="139" spans="2:30" outlineLevel="1">
      <c r="B139" s="218"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8">
        <f>IF(C138&gt;0,C138+1,IF(DATE(YEAR('Basisdaten zum Projekt'!$C$5),MONTH('Basisdaten zum Projekt'!$C$5),1)=D139,1,0))</f>
        <v>71</v>
      </c>
      <c r="D139" s="219">
        <f t="shared" ref="D139:D149" si="50">DATE(YEAR(D138),MONTH(D138)+1,DAY(D138))</f>
        <v>46784</v>
      </c>
      <c r="E139" s="220"/>
      <c r="F139" s="168">
        <f t="shared" si="47"/>
        <v>0</v>
      </c>
      <c r="G139" s="221"/>
      <c r="H139" s="220"/>
      <c r="I139" s="168">
        <f t="shared" si="48"/>
        <v>0</v>
      </c>
      <c r="J139" s="222"/>
      <c r="M139" s="219">
        <f t="shared" si="36"/>
        <v>46784</v>
      </c>
      <c r="N139" s="223"/>
      <c r="O139" s="223"/>
      <c r="P139" s="223"/>
      <c r="Q139" s="223"/>
      <c r="R139" s="223"/>
      <c r="S139" s="223"/>
      <c r="T139" s="223"/>
      <c r="U139" s="223"/>
      <c r="V139" s="223"/>
      <c r="W139" s="223"/>
      <c r="X139" s="223"/>
      <c r="Y139" s="223"/>
      <c r="Z139" s="223"/>
      <c r="AA139" s="223"/>
      <c r="AB139" s="223"/>
      <c r="AC139" s="195">
        <f t="shared" si="49"/>
        <v>0</v>
      </c>
      <c r="AD139" s="224"/>
    </row>
    <row r="140" spans="2:30" outlineLevel="1">
      <c r="B140" s="218"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8">
        <f>IF(C139&gt;0,C139+1,IF(DATE(YEAR('Basisdaten zum Projekt'!$C$5),MONTH('Basisdaten zum Projekt'!$C$5),1)=D140,1,0))</f>
        <v>72</v>
      </c>
      <c r="D140" s="219">
        <f t="shared" si="50"/>
        <v>46813</v>
      </c>
      <c r="E140" s="220"/>
      <c r="F140" s="168">
        <f t="shared" si="47"/>
        <v>0</v>
      </c>
      <c r="G140" s="221"/>
      <c r="H140" s="220"/>
      <c r="I140" s="168">
        <f t="shared" si="48"/>
        <v>0</v>
      </c>
      <c r="J140" s="222"/>
      <c r="M140" s="219">
        <f t="shared" si="36"/>
        <v>46813</v>
      </c>
      <c r="N140" s="223"/>
      <c r="O140" s="223"/>
      <c r="P140" s="223"/>
      <c r="Q140" s="223"/>
      <c r="R140" s="223"/>
      <c r="S140" s="223"/>
      <c r="T140" s="223"/>
      <c r="U140" s="223"/>
      <c r="V140" s="223"/>
      <c r="W140" s="223"/>
      <c r="X140" s="223"/>
      <c r="Y140" s="223"/>
      <c r="Z140" s="223"/>
      <c r="AA140" s="223"/>
      <c r="AB140" s="223"/>
      <c r="AC140" s="195">
        <f t="shared" si="49"/>
        <v>0</v>
      </c>
      <c r="AD140" s="224"/>
    </row>
    <row r="141" spans="2:30" outlineLevel="1">
      <c r="B141" s="218"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8">
        <f>IF(C140&gt;0,C140+1,IF(DATE(YEAR('Basisdaten zum Projekt'!$C$5),MONTH('Basisdaten zum Projekt'!$C$5),1)=D141,1,0))</f>
        <v>73</v>
      </c>
      <c r="D141" s="219">
        <f t="shared" si="50"/>
        <v>46844</v>
      </c>
      <c r="E141" s="220"/>
      <c r="F141" s="168">
        <f t="shared" si="47"/>
        <v>0</v>
      </c>
      <c r="G141" s="221"/>
      <c r="H141" s="220"/>
      <c r="I141" s="168">
        <f t="shared" si="48"/>
        <v>0</v>
      </c>
      <c r="J141" s="222"/>
      <c r="M141" s="219">
        <f t="shared" si="36"/>
        <v>46844</v>
      </c>
      <c r="N141" s="223"/>
      <c r="O141" s="223"/>
      <c r="P141" s="223"/>
      <c r="Q141" s="223"/>
      <c r="R141" s="223"/>
      <c r="S141" s="223"/>
      <c r="T141" s="223"/>
      <c r="U141" s="223"/>
      <c r="V141" s="223"/>
      <c r="W141" s="223"/>
      <c r="X141" s="223"/>
      <c r="Y141" s="223"/>
      <c r="Z141" s="223"/>
      <c r="AA141" s="223"/>
      <c r="AB141" s="223"/>
      <c r="AC141" s="195">
        <f t="shared" si="49"/>
        <v>0</v>
      </c>
      <c r="AD141" s="224"/>
    </row>
    <row r="142" spans="2:30" outlineLevel="1">
      <c r="B142" s="218"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8">
        <f>IF(C141&gt;0,C141+1,IF(DATE(YEAR('Basisdaten zum Projekt'!$C$5),MONTH('Basisdaten zum Projekt'!$C$5),1)=D142,1,0))</f>
        <v>74</v>
      </c>
      <c r="D142" s="219">
        <f t="shared" si="50"/>
        <v>46874</v>
      </c>
      <c r="E142" s="220"/>
      <c r="F142" s="168">
        <f t="shared" si="47"/>
        <v>0</v>
      </c>
      <c r="G142" s="221"/>
      <c r="H142" s="220"/>
      <c r="I142" s="168">
        <f t="shared" si="48"/>
        <v>0</v>
      </c>
      <c r="J142" s="222"/>
      <c r="M142" s="219">
        <f t="shared" si="36"/>
        <v>46874</v>
      </c>
      <c r="N142" s="223"/>
      <c r="O142" s="223"/>
      <c r="P142" s="223"/>
      <c r="Q142" s="223"/>
      <c r="R142" s="223"/>
      <c r="S142" s="223"/>
      <c r="T142" s="223"/>
      <c r="U142" s="223"/>
      <c r="V142" s="223"/>
      <c r="W142" s="223"/>
      <c r="X142" s="223"/>
      <c r="Y142" s="223"/>
      <c r="Z142" s="223"/>
      <c r="AA142" s="223"/>
      <c r="AB142" s="223"/>
      <c r="AC142" s="195">
        <f t="shared" si="49"/>
        <v>0</v>
      </c>
      <c r="AD142" s="224"/>
    </row>
    <row r="143" spans="2:30" outlineLevel="1">
      <c r="B143" s="218"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8">
        <f>IF(C142&gt;0,C142+1,IF(DATE(YEAR('Basisdaten zum Projekt'!$C$5),MONTH('Basisdaten zum Projekt'!$C$5),1)=D143,1,0))</f>
        <v>75</v>
      </c>
      <c r="D143" s="219">
        <f t="shared" si="50"/>
        <v>46905</v>
      </c>
      <c r="E143" s="220"/>
      <c r="F143" s="168">
        <f t="shared" si="47"/>
        <v>0</v>
      </c>
      <c r="G143" s="221"/>
      <c r="H143" s="220"/>
      <c r="I143" s="168">
        <f t="shared" si="48"/>
        <v>0</v>
      </c>
      <c r="J143" s="222"/>
      <c r="M143" s="219">
        <f t="shared" si="36"/>
        <v>46905</v>
      </c>
      <c r="N143" s="223"/>
      <c r="O143" s="223"/>
      <c r="P143" s="223"/>
      <c r="Q143" s="223"/>
      <c r="R143" s="223"/>
      <c r="S143" s="223"/>
      <c r="T143" s="223"/>
      <c r="U143" s="223"/>
      <c r="V143" s="223"/>
      <c r="W143" s="223"/>
      <c r="X143" s="223"/>
      <c r="Y143" s="223"/>
      <c r="Z143" s="223"/>
      <c r="AA143" s="223"/>
      <c r="AB143" s="223"/>
      <c r="AC143" s="195">
        <f t="shared" si="49"/>
        <v>0</v>
      </c>
      <c r="AD143" s="224"/>
    </row>
    <row r="144" spans="2:30" outlineLevel="1">
      <c r="B144" s="218"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8">
        <f>IF(C143&gt;0,C143+1,IF(DATE(YEAR('Basisdaten zum Projekt'!$C$5),MONTH('Basisdaten zum Projekt'!$C$5),1)=D144,1,0))</f>
        <v>76</v>
      </c>
      <c r="D144" s="219">
        <f t="shared" si="50"/>
        <v>46935</v>
      </c>
      <c r="E144" s="220"/>
      <c r="F144" s="168">
        <f t="shared" si="47"/>
        <v>0</v>
      </c>
      <c r="G144" s="221"/>
      <c r="H144" s="220"/>
      <c r="I144" s="168">
        <f t="shared" si="48"/>
        <v>0</v>
      </c>
      <c r="J144" s="222"/>
      <c r="M144" s="219">
        <f t="shared" si="36"/>
        <v>46935</v>
      </c>
      <c r="N144" s="223"/>
      <c r="O144" s="223"/>
      <c r="P144" s="223"/>
      <c r="Q144" s="223"/>
      <c r="R144" s="223"/>
      <c r="S144" s="223"/>
      <c r="T144" s="223"/>
      <c r="U144" s="223"/>
      <c r="V144" s="223"/>
      <c r="W144" s="223"/>
      <c r="X144" s="223"/>
      <c r="Y144" s="223"/>
      <c r="Z144" s="223"/>
      <c r="AA144" s="223"/>
      <c r="AB144" s="223"/>
      <c r="AC144" s="195">
        <f t="shared" si="49"/>
        <v>0</v>
      </c>
      <c r="AD144" s="224"/>
    </row>
    <row r="145" spans="1:30" outlineLevel="1">
      <c r="B145" s="218"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8">
        <f>IF(C144&gt;0,C144+1,IF(DATE(YEAR('Basisdaten zum Projekt'!$C$5),MONTH('Basisdaten zum Projekt'!$C$5),1)=D145,1,0))</f>
        <v>77</v>
      </c>
      <c r="D145" s="219">
        <f t="shared" si="50"/>
        <v>46966</v>
      </c>
      <c r="E145" s="220"/>
      <c r="F145" s="168">
        <f t="shared" si="47"/>
        <v>0</v>
      </c>
      <c r="G145" s="221"/>
      <c r="H145" s="220"/>
      <c r="I145" s="168">
        <f t="shared" si="48"/>
        <v>0</v>
      </c>
      <c r="J145" s="222"/>
      <c r="M145" s="219">
        <f t="shared" si="36"/>
        <v>46966</v>
      </c>
      <c r="N145" s="223"/>
      <c r="O145" s="223"/>
      <c r="P145" s="223"/>
      <c r="Q145" s="223"/>
      <c r="R145" s="223"/>
      <c r="S145" s="223"/>
      <c r="T145" s="223"/>
      <c r="U145" s="223"/>
      <c r="V145" s="223"/>
      <c r="W145" s="223"/>
      <c r="X145" s="223"/>
      <c r="Y145" s="223"/>
      <c r="Z145" s="223"/>
      <c r="AA145" s="223"/>
      <c r="AB145" s="223"/>
      <c r="AC145" s="195">
        <f t="shared" si="49"/>
        <v>0</v>
      </c>
      <c r="AD145" s="224"/>
    </row>
    <row r="146" spans="1:30" outlineLevel="1">
      <c r="B146" s="218"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8">
        <f>IF(C145&gt;0,C145+1,IF(DATE(YEAR('Basisdaten zum Projekt'!$C$5),MONTH('Basisdaten zum Projekt'!$C$5),1)=D146,1,0))</f>
        <v>78</v>
      </c>
      <c r="D146" s="219">
        <f t="shared" si="50"/>
        <v>46997</v>
      </c>
      <c r="E146" s="220"/>
      <c r="F146" s="168">
        <f t="shared" si="47"/>
        <v>0</v>
      </c>
      <c r="G146" s="221"/>
      <c r="H146" s="220"/>
      <c r="I146" s="168">
        <f t="shared" si="48"/>
        <v>0</v>
      </c>
      <c r="J146" s="222"/>
      <c r="M146" s="219">
        <f t="shared" si="36"/>
        <v>46997</v>
      </c>
      <c r="N146" s="223"/>
      <c r="O146" s="223"/>
      <c r="P146" s="223"/>
      <c r="Q146" s="223"/>
      <c r="R146" s="223"/>
      <c r="S146" s="223"/>
      <c r="T146" s="223"/>
      <c r="U146" s="223"/>
      <c r="V146" s="223"/>
      <c r="W146" s="223"/>
      <c r="X146" s="223"/>
      <c r="Y146" s="223"/>
      <c r="Z146" s="223"/>
      <c r="AA146" s="223"/>
      <c r="AB146" s="223"/>
      <c r="AC146" s="195">
        <f t="shared" si="49"/>
        <v>0</v>
      </c>
      <c r="AD146" s="224"/>
    </row>
    <row r="147" spans="1:30" outlineLevel="1">
      <c r="B147" s="218"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8">
        <f>IF(C146&gt;0,C146+1,IF(DATE(YEAR('Basisdaten zum Projekt'!$C$5),MONTH('Basisdaten zum Projekt'!$C$5),1)=D147,1,0))</f>
        <v>79</v>
      </c>
      <c r="D147" s="219">
        <f t="shared" si="50"/>
        <v>47027</v>
      </c>
      <c r="E147" s="220"/>
      <c r="F147" s="168">
        <f t="shared" si="47"/>
        <v>0</v>
      </c>
      <c r="G147" s="221"/>
      <c r="H147" s="220"/>
      <c r="I147" s="168">
        <f t="shared" si="48"/>
        <v>0</v>
      </c>
      <c r="J147" s="222"/>
      <c r="M147" s="219">
        <f t="shared" si="36"/>
        <v>47027</v>
      </c>
      <c r="N147" s="223"/>
      <c r="O147" s="223"/>
      <c r="P147" s="223"/>
      <c r="Q147" s="223"/>
      <c r="R147" s="223"/>
      <c r="S147" s="223"/>
      <c r="T147" s="223"/>
      <c r="U147" s="223"/>
      <c r="V147" s="223"/>
      <c r="W147" s="223"/>
      <c r="X147" s="223"/>
      <c r="Y147" s="223"/>
      <c r="Z147" s="223"/>
      <c r="AA147" s="223"/>
      <c r="AB147" s="223"/>
      <c r="AC147" s="195">
        <f t="shared" si="49"/>
        <v>0</v>
      </c>
      <c r="AD147" s="224"/>
    </row>
    <row r="148" spans="1:30" outlineLevel="1">
      <c r="B148" s="218"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8">
        <f>IF(C147&gt;0,C147+1,IF(DATE(YEAR('Basisdaten zum Projekt'!$C$5),MONTH('Basisdaten zum Projekt'!$C$5),1)=D148,1,0))</f>
        <v>80</v>
      </c>
      <c r="D148" s="219">
        <f t="shared" si="50"/>
        <v>47058</v>
      </c>
      <c r="E148" s="220"/>
      <c r="F148" s="168">
        <f t="shared" si="47"/>
        <v>0</v>
      </c>
      <c r="G148" s="221"/>
      <c r="H148" s="220"/>
      <c r="I148" s="168">
        <f t="shared" si="48"/>
        <v>0</v>
      </c>
      <c r="J148" s="222"/>
      <c r="M148" s="219">
        <f t="shared" si="36"/>
        <v>47058</v>
      </c>
      <c r="N148" s="223"/>
      <c r="O148" s="223"/>
      <c r="P148" s="223"/>
      <c r="Q148" s="223"/>
      <c r="R148" s="223"/>
      <c r="S148" s="223"/>
      <c r="T148" s="223"/>
      <c r="U148" s="223"/>
      <c r="V148" s="223"/>
      <c r="W148" s="223"/>
      <c r="X148" s="223"/>
      <c r="Y148" s="223"/>
      <c r="Z148" s="223"/>
      <c r="AA148" s="223"/>
      <c r="AB148" s="223"/>
      <c r="AC148" s="195">
        <f t="shared" si="49"/>
        <v>0</v>
      </c>
      <c r="AD148" s="224"/>
    </row>
    <row r="149" spans="1:30" outlineLevel="1">
      <c r="B149" s="218"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8">
        <f>IF(C148&gt;0,C148+1,IF(DATE(YEAR('Basisdaten zum Projekt'!$C$5),MONTH('Basisdaten zum Projekt'!$C$5),1)=D149,1,0))</f>
        <v>81</v>
      </c>
      <c r="D149" s="219">
        <f t="shared" si="50"/>
        <v>47088</v>
      </c>
      <c r="E149" s="220"/>
      <c r="F149" s="168">
        <f t="shared" si="47"/>
        <v>0</v>
      </c>
      <c r="G149" s="221"/>
      <c r="H149" s="220"/>
      <c r="I149" s="168">
        <f t="shared" si="48"/>
        <v>0</v>
      </c>
      <c r="J149" s="222"/>
      <c r="M149" s="219">
        <f t="shared" si="36"/>
        <v>47088</v>
      </c>
      <c r="N149" s="223"/>
      <c r="O149" s="223"/>
      <c r="P149" s="223"/>
      <c r="Q149" s="223"/>
      <c r="R149" s="223"/>
      <c r="S149" s="223"/>
      <c r="T149" s="223"/>
      <c r="U149" s="223"/>
      <c r="V149" s="223"/>
      <c r="W149" s="223"/>
      <c r="X149" s="223"/>
      <c r="Y149" s="223"/>
      <c r="Z149" s="223"/>
      <c r="AA149" s="223"/>
      <c r="AB149" s="223"/>
      <c r="AC149" s="195">
        <f t="shared" si="49"/>
        <v>0</v>
      </c>
      <c r="AD149" s="224"/>
    </row>
    <row r="150" spans="1:30">
      <c r="B150" s="228"/>
      <c r="C150" s="229"/>
      <c r="D150" s="230">
        <f>D149</f>
        <v>47088</v>
      </c>
      <c r="E150" s="231"/>
      <c r="F150" s="232">
        <f>SUM(F138:F149)</f>
        <v>0</v>
      </c>
      <c r="G150" s="233">
        <f>SUM(G138:G149)</f>
        <v>0</v>
      </c>
      <c r="H150" s="234"/>
      <c r="I150" s="232">
        <f>SUM(I138:I149)</f>
        <v>0</v>
      </c>
      <c r="J150" s="233">
        <f>SUM(J138:J149)</f>
        <v>0</v>
      </c>
      <c r="M150" s="230">
        <f t="shared" si="36"/>
        <v>47088</v>
      </c>
      <c r="N150" s="236">
        <f>SUM(N138:N149)</f>
        <v>0</v>
      </c>
      <c r="O150" s="236">
        <f>SUM(O138:O149)</f>
        <v>0</v>
      </c>
      <c r="P150" s="236">
        <f>SUM(P138:P149)</f>
        <v>0</v>
      </c>
      <c r="Q150" s="236">
        <f>SUM(Q138:Q149)</f>
        <v>0</v>
      </c>
      <c r="R150" s="236">
        <f>SUM(R138:R149)</f>
        <v>0</v>
      </c>
      <c r="S150" s="236">
        <f t="shared" ref="S150:AB150" si="51">SUM(S138:S149)</f>
        <v>0</v>
      </c>
      <c r="T150" s="236">
        <f t="shared" si="51"/>
        <v>0</v>
      </c>
      <c r="U150" s="236">
        <f t="shared" si="51"/>
        <v>0</v>
      </c>
      <c r="V150" s="236">
        <f t="shared" si="51"/>
        <v>0</v>
      </c>
      <c r="W150" s="236">
        <f t="shared" si="51"/>
        <v>0</v>
      </c>
      <c r="X150" s="236">
        <f t="shared" si="51"/>
        <v>0</v>
      </c>
      <c r="Y150" s="236">
        <f t="shared" si="51"/>
        <v>0</v>
      </c>
      <c r="Z150" s="236">
        <f t="shared" si="51"/>
        <v>0</v>
      </c>
      <c r="AA150" s="236">
        <f t="shared" si="51"/>
        <v>0</v>
      </c>
      <c r="AB150" s="236">
        <f t="shared" si="51"/>
        <v>0</v>
      </c>
      <c r="AC150" s="236">
        <f>SUM(AC138:AC149)</f>
        <v>0</v>
      </c>
      <c r="AD150" s="224"/>
    </row>
    <row r="151" spans="1:30" ht="28.5" customHeight="1">
      <c r="A151" s="158"/>
      <c r="B151" s="158"/>
      <c r="C151" s="158"/>
      <c r="D151" s="158"/>
      <c r="N151" s="235">
        <f>IFERROR(N150/$H$6,0)</f>
        <v>0</v>
      </c>
      <c r="O151" s="235">
        <f>IFERROR(O150/$H$6,0)</f>
        <v>0</v>
      </c>
      <c r="P151" s="235">
        <f>IFERROR(P150/$H$6,0)</f>
        <v>0</v>
      </c>
      <c r="Q151" s="235">
        <f>IFERROR(Q150/$H$6,0)</f>
        <v>0</v>
      </c>
      <c r="R151" s="235">
        <f>IFERROR(R150/$H$6,0)</f>
        <v>0</v>
      </c>
      <c r="S151" s="235">
        <f t="shared" ref="S151:AB151" si="52">IFERROR(S150/$H$6,0)</f>
        <v>0</v>
      </c>
      <c r="T151" s="235">
        <f t="shared" si="52"/>
        <v>0</v>
      </c>
      <c r="U151" s="235">
        <f t="shared" si="52"/>
        <v>0</v>
      </c>
      <c r="V151" s="235">
        <f t="shared" si="52"/>
        <v>0</v>
      </c>
      <c r="W151" s="235">
        <f t="shared" si="52"/>
        <v>0</v>
      </c>
      <c r="X151" s="235">
        <f t="shared" si="52"/>
        <v>0</v>
      </c>
      <c r="Y151" s="235">
        <f t="shared" si="52"/>
        <v>0</v>
      </c>
      <c r="Z151" s="235">
        <f t="shared" si="52"/>
        <v>0</v>
      </c>
      <c r="AA151" s="235">
        <f t="shared" si="52"/>
        <v>0</v>
      </c>
      <c r="AB151" s="235">
        <f t="shared" si="52"/>
        <v>0</v>
      </c>
      <c r="AC151" s="235">
        <f>IFERROR(AC150/$H$6,0)</f>
        <v>0</v>
      </c>
      <c r="AD151" s="237" t="s">
        <v>394</v>
      </c>
    </row>
    <row r="152" spans="1:30">
      <c r="A152" s="158"/>
      <c r="B152" s="158"/>
      <c r="C152" s="158"/>
      <c r="D152" s="158"/>
      <c r="N152" s="253"/>
      <c r="O152" s="253"/>
      <c r="P152" s="253"/>
      <c r="Q152" s="253"/>
      <c r="R152" s="253"/>
      <c r="S152" s="190"/>
      <c r="T152" s="190"/>
      <c r="U152" s="190"/>
      <c r="V152" s="190"/>
      <c r="W152" s="190"/>
      <c r="X152" s="190"/>
      <c r="Y152" s="190"/>
      <c r="Z152" s="190"/>
      <c r="AA152" s="190"/>
      <c r="AB152" s="190"/>
      <c r="AC152" s="253"/>
      <c r="AD152" s="249"/>
    </row>
    <row r="153" spans="1:30">
      <c r="L153" s="227"/>
      <c r="N153" s="190"/>
      <c r="O153" s="190"/>
      <c r="P153" s="190"/>
      <c r="Q153" s="190"/>
      <c r="R153" s="190"/>
      <c r="AC153" s="190"/>
    </row>
    <row r="154" spans="1:30">
      <c r="L154" s="227"/>
      <c r="N154" s="190"/>
      <c r="O154" s="190"/>
      <c r="P154" s="190"/>
      <c r="Q154" s="190"/>
      <c r="R154" s="190"/>
      <c r="AC154" s="190"/>
    </row>
    <row r="155" spans="1:30">
      <c r="N155" s="190"/>
      <c r="O155" s="190"/>
      <c r="P155" s="190"/>
      <c r="Q155" s="190"/>
      <c r="R155" s="190"/>
      <c r="AC155" s="190"/>
    </row>
    <row r="156" spans="1:30">
      <c r="N156" s="190"/>
      <c r="O156" s="190"/>
      <c r="P156" s="190"/>
      <c r="Q156" s="190"/>
      <c r="R156" s="190"/>
      <c r="AC156" s="190"/>
    </row>
    <row r="157" spans="1:30">
      <c r="N157" s="190"/>
      <c r="O157" s="190"/>
      <c r="P157" s="190"/>
      <c r="Q157" s="190"/>
      <c r="R157" s="190"/>
      <c r="AC157" s="190"/>
    </row>
    <row r="158" spans="1:30">
      <c r="N158" s="190"/>
      <c r="O158" s="190"/>
      <c r="P158" s="190"/>
      <c r="Q158" s="190"/>
      <c r="R158" s="190"/>
      <c r="AC158" s="190"/>
    </row>
    <row r="159" spans="1:30">
      <c r="N159" s="190"/>
      <c r="O159" s="190"/>
      <c r="P159" s="190"/>
      <c r="Q159" s="190"/>
      <c r="R159" s="190"/>
      <c r="AC159" s="190"/>
    </row>
    <row r="160" spans="1:30">
      <c r="N160" s="190"/>
      <c r="O160" s="190"/>
      <c r="P160" s="190"/>
      <c r="Q160" s="190"/>
      <c r="R160" s="190"/>
      <c r="AC160" s="190"/>
    </row>
    <row r="161" spans="14:29">
      <c r="N161" s="190"/>
      <c r="O161" s="190"/>
      <c r="P161" s="190"/>
      <c r="Q161" s="190"/>
      <c r="R161" s="190"/>
      <c r="AC161" s="190"/>
    </row>
    <row r="162" spans="14:29">
      <c r="N162" s="190"/>
      <c r="O162" s="190"/>
      <c r="P162" s="190"/>
      <c r="Q162" s="190"/>
      <c r="R162" s="190"/>
      <c r="AC162" s="190"/>
    </row>
    <row r="163" spans="14:29">
      <c r="N163" s="190"/>
      <c r="O163" s="190"/>
      <c r="P163" s="190"/>
      <c r="Q163" s="190"/>
      <c r="R163" s="190"/>
      <c r="AC163" s="190"/>
    </row>
    <row r="164" spans="14:29">
      <c r="N164" s="190"/>
      <c r="O164" s="190"/>
      <c r="P164" s="190"/>
      <c r="Q164" s="190"/>
      <c r="R164" s="190"/>
      <c r="AC164" s="190"/>
    </row>
    <row r="165" spans="14:29">
      <c r="N165" s="190"/>
      <c r="O165" s="190"/>
      <c r="P165" s="190"/>
      <c r="Q165" s="190"/>
      <c r="R165" s="190"/>
      <c r="AC165" s="190"/>
    </row>
    <row r="166" spans="14:29">
      <c r="N166" s="190"/>
      <c r="O166" s="190"/>
      <c r="P166" s="190"/>
      <c r="Q166" s="190"/>
      <c r="R166" s="190"/>
      <c r="AC166" s="190"/>
    </row>
    <row r="167" spans="14:29">
      <c r="N167" s="190"/>
      <c r="O167" s="190"/>
      <c r="P167" s="190"/>
      <c r="Q167" s="190"/>
      <c r="R167" s="190"/>
      <c r="AC167" s="190"/>
    </row>
    <row r="168" spans="14:29">
      <c r="N168" s="190"/>
      <c r="O168" s="190"/>
      <c r="P168" s="190"/>
      <c r="Q168" s="190"/>
      <c r="R168" s="190"/>
      <c r="AC168" s="190"/>
    </row>
    <row r="169" spans="14:29">
      <c r="N169" s="190"/>
      <c r="O169" s="190"/>
      <c r="P169" s="190"/>
      <c r="Q169" s="190"/>
      <c r="R169" s="190"/>
      <c r="AC169" s="190"/>
    </row>
    <row r="170" spans="14:29">
      <c r="N170" s="190"/>
      <c r="O170" s="190"/>
      <c r="P170" s="190"/>
      <c r="Q170" s="190"/>
      <c r="R170" s="190"/>
      <c r="AC170" s="190"/>
    </row>
    <row r="171" spans="14:29">
      <c r="N171" s="190"/>
      <c r="O171" s="190"/>
      <c r="P171" s="190"/>
      <c r="Q171" s="190"/>
      <c r="R171" s="190"/>
      <c r="AC171" s="190"/>
    </row>
    <row r="172" spans="14:29">
      <c r="N172" s="190"/>
      <c r="O172" s="190"/>
      <c r="P172" s="190"/>
      <c r="Q172" s="190"/>
      <c r="R172" s="190"/>
      <c r="AC172" s="190"/>
    </row>
    <row r="173" spans="14:29">
      <c r="N173" s="190"/>
      <c r="O173" s="190"/>
      <c r="P173" s="190"/>
      <c r="Q173" s="190"/>
      <c r="R173" s="190"/>
      <c r="AC173" s="190"/>
    </row>
    <row r="174" spans="14:29">
      <c r="N174" s="190"/>
      <c r="O174" s="190"/>
      <c r="P174" s="190"/>
      <c r="Q174" s="190"/>
      <c r="R174" s="190"/>
      <c r="AC174" s="190"/>
    </row>
    <row r="175" spans="14:29">
      <c r="N175" s="190"/>
      <c r="O175" s="190"/>
      <c r="P175" s="190"/>
      <c r="Q175" s="190"/>
      <c r="R175" s="190"/>
      <c r="AC175" s="190"/>
    </row>
    <row r="176" spans="14:29">
      <c r="N176" s="190"/>
      <c r="O176" s="190"/>
      <c r="P176" s="190"/>
      <c r="Q176" s="190"/>
      <c r="R176" s="190"/>
      <c r="AC176" s="190"/>
    </row>
    <row r="177" spans="14:18">
      <c r="N177" s="190"/>
      <c r="O177" s="190"/>
      <c r="P177" s="190"/>
      <c r="Q177" s="190"/>
      <c r="R177" s="190"/>
    </row>
    <row r="178" spans="14:18">
      <c r="N178" s="190"/>
      <c r="O178" s="190"/>
      <c r="P178" s="190"/>
      <c r="Q178" s="190"/>
      <c r="R178" s="190"/>
    </row>
    <row r="179" spans="14:18">
      <c r="N179" s="190"/>
      <c r="O179" s="190"/>
      <c r="P179" s="190"/>
      <c r="Q179" s="190"/>
      <c r="R179" s="190"/>
    </row>
    <row r="180" spans="14:18">
      <c r="N180" s="190"/>
      <c r="O180" s="190"/>
      <c r="P180" s="190"/>
      <c r="Q180" s="190"/>
      <c r="R180" s="190"/>
    </row>
  </sheetData>
  <mergeCells count="62">
    <mergeCell ref="C3:H3"/>
    <mergeCell ref="M3:AE3"/>
    <mergeCell ref="D6:E6"/>
    <mergeCell ref="C8:C13"/>
    <mergeCell ref="C14:C15"/>
    <mergeCell ref="D14:D15"/>
    <mergeCell ref="C17:K17"/>
    <mergeCell ref="M17:AE18"/>
    <mergeCell ref="C19:E19"/>
    <mergeCell ref="G19:I19"/>
    <mergeCell ref="A20:B20"/>
    <mergeCell ref="J21:J22"/>
    <mergeCell ref="A21:A22"/>
    <mergeCell ref="B21:B22"/>
    <mergeCell ref="C21:C22"/>
    <mergeCell ref="D21:D22"/>
    <mergeCell ref="E21:E22"/>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5:J26"/>
    <mergeCell ref="A25:A26"/>
    <mergeCell ref="B25:B26"/>
    <mergeCell ref="C25:C26"/>
    <mergeCell ref="D25:D26"/>
    <mergeCell ref="E25:E2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C32:I32"/>
    <mergeCell ref="H35:H41"/>
    <mergeCell ref="B44:J44"/>
    <mergeCell ref="M44:AE44"/>
    <mergeCell ref="E46:G46"/>
    <mergeCell ref="H46:J46"/>
    <mergeCell ref="N46:AC46"/>
  </mergeCells>
  <conditionalFormatting sqref="J30">
    <cfRule type="cellIs" dxfId="1911" priority="232" operator="notEqual">
      <formula>0</formula>
    </cfRule>
  </conditionalFormatting>
  <conditionalFormatting sqref="C48:C59 F48 C93:C104 C108:C119 C123:C134 C138:C149 F50 G151:G186">
    <cfRule type="cellIs" dxfId="1910" priority="231" operator="equal">
      <formula>0</formula>
    </cfRule>
  </conditionalFormatting>
  <conditionalFormatting sqref="AC48:AC59">
    <cfRule type="cellIs" dxfId="1909" priority="230" operator="equal">
      <formula>0</formula>
    </cfRule>
  </conditionalFormatting>
  <conditionalFormatting sqref="F60:F62">
    <cfRule type="cellIs" dxfId="1908" priority="229" operator="equal">
      <formula>0</formula>
    </cfRule>
  </conditionalFormatting>
  <conditionalFormatting sqref="F49">
    <cfRule type="cellIs" dxfId="1907" priority="228" operator="equal">
      <formula>0</formula>
    </cfRule>
  </conditionalFormatting>
  <conditionalFormatting sqref="F75:F77">
    <cfRule type="cellIs" dxfId="1906" priority="227" operator="equal">
      <formula>0</formula>
    </cfRule>
  </conditionalFormatting>
  <conditionalFormatting sqref="F90:F92">
    <cfRule type="cellIs" dxfId="1905" priority="226" operator="equal">
      <formula>0</formula>
    </cfRule>
  </conditionalFormatting>
  <conditionalFormatting sqref="F105:F107">
    <cfRule type="cellIs" dxfId="1904" priority="225" operator="equal">
      <formula>0</formula>
    </cfRule>
  </conditionalFormatting>
  <conditionalFormatting sqref="F120:F122">
    <cfRule type="cellIs" dxfId="1903" priority="224" operator="equal">
      <formula>0</formula>
    </cfRule>
  </conditionalFormatting>
  <conditionalFormatting sqref="F135:F137">
    <cfRule type="cellIs" dxfId="1902" priority="223" operator="equal">
      <formula>0</formula>
    </cfRule>
  </conditionalFormatting>
  <conditionalFormatting sqref="F51:F59">
    <cfRule type="cellIs" dxfId="1901" priority="222" operator="equal">
      <formula>0</formula>
    </cfRule>
  </conditionalFormatting>
  <conditionalFormatting sqref="E42:H43 AC15:AC16">
    <cfRule type="cellIs" dxfId="1900" priority="221" operator="equal">
      <formula>0</formula>
    </cfRule>
  </conditionalFormatting>
  <conditionalFormatting sqref="I43:J43">
    <cfRule type="cellIs" dxfId="1899" priority="220" operator="notEqual">
      <formula>0</formula>
    </cfRule>
  </conditionalFormatting>
  <conditionalFormatting sqref="K30:K31">
    <cfRule type="cellIs" dxfId="1898" priority="218" operator="notEqual">
      <formula>0</formula>
    </cfRule>
  </conditionalFormatting>
  <conditionalFormatting sqref="I42:J42">
    <cfRule type="cellIs" dxfId="1897" priority="217" operator="equal">
      <formula>0</formula>
    </cfRule>
  </conditionalFormatting>
  <conditionalFormatting sqref="B93:B104 B108:B119 B122:B134 B138:B149 B48:B59">
    <cfRule type="cellIs" dxfId="1896" priority="216" operator="equal">
      <formula>"P1"</formula>
    </cfRule>
  </conditionalFormatting>
  <conditionalFormatting sqref="B93:B104 B108:B119 B122:B134 B138:B149 B48:B59">
    <cfRule type="cellIs" dxfId="1895" priority="215" operator="equal">
      <formula>"P2"</formula>
    </cfRule>
  </conditionalFormatting>
  <conditionalFormatting sqref="B93:B104 B108:B119 B122:B134 B138:B149 B48:B59">
    <cfRule type="cellIs" dxfId="1894" priority="214" operator="equal">
      <formula>"P3"</formula>
    </cfRule>
  </conditionalFormatting>
  <conditionalFormatting sqref="B93:B104 B108:B119 B122:B134 B138:B149 B48:B59">
    <cfRule type="cellIs" dxfId="1893" priority="213" operator="equal">
      <formula>"P4"</formula>
    </cfRule>
  </conditionalFormatting>
  <conditionalFormatting sqref="B93:B104 B108:B119 B123:B134 B138:B149 B48:B59">
    <cfRule type="cellIs" dxfId="1892" priority="212" operator="equal">
      <formula>"P5"</formula>
    </cfRule>
  </conditionalFormatting>
  <conditionalFormatting sqref="I48 I50">
    <cfRule type="cellIs" dxfId="1891" priority="211" operator="equal">
      <formula>0</formula>
    </cfRule>
  </conditionalFormatting>
  <conditionalFormatting sqref="I60">
    <cfRule type="cellIs" dxfId="1890" priority="210" operator="equal">
      <formula>0</formula>
    </cfRule>
  </conditionalFormatting>
  <conditionalFormatting sqref="I49">
    <cfRule type="cellIs" dxfId="1889" priority="209" operator="equal">
      <formula>0</formula>
    </cfRule>
  </conditionalFormatting>
  <conditionalFormatting sqref="I51:I59">
    <cfRule type="cellIs" dxfId="1888" priority="208" operator="equal">
      <formula>0</formula>
    </cfRule>
  </conditionalFormatting>
  <conditionalFormatting sqref="I75">
    <cfRule type="cellIs" dxfId="1887" priority="207" operator="equal">
      <formula>0</formula>
    </cfRule>
  </conditionalFormatting>
  <conditionalFormatting sqref="I90">
    <cfRule type="cellIs" dxfId="1886" priority="206" operator="equal">
      <formula>0</formula>
    </cfRule>
  </conditionalFormatting>
  <conditionalFormatting sqref="I105">
    <cfRule type="cellIs" dxfId="1885" priority="205" operator="equal">
      <formula>0</formula>
    </cfRule>
  </conditionalFormatting>
  <conditionalFormatting sqref="I120">
    <cfRule type="cellIs" dxfId="1884" priority="204" operator="equal">
      <formula>0</formula>
    </cfRule>
  </conditionalFormatting>
  <conditionalFormatting sqref="I135">
    <cfRule type="cellIs" dxfId="1883" priority="203" operator="equal">
      <formula>0</formula>
    </cfRule>
  </conditionalFormatting>
  <conditionalFormatting sqref="H62">
    <cfRule type="cellIs" dxfId="1882" priority="202" operator="equal">
      <formula>0</formula>
    </cfRule>
  </conditionalFormatting>
  <conditionalFormatting sqref="H77">
    <cfRule type="cellIs" dxfId="1881" priority="201" operator="equal">
      <formula>0</formula>
    </cfRule>
  </conditionalFormatting>
  <conditionalFormatting sqref="H92">
    <cfRule type="cellIs" dxfId="1880" priority="200" operator="equal">
      <formula>0</formula>
    </cfRule>
  </conditionalFormatting>
  <conditionalFormatting sqref="H107">
    <cfRule type="cellIs" dxfId="1879" priority="199" operator="equal">
      <formula>0</formula>
    </cfRule>
  </conditionalFormatting>
  <conditionalFormatting sqref="H122">
    <cfRule type="cellIs" dxfId="1878" priority="198" operator="equal">
      <formula>0</formula>
    </cfRule>
  </conditionalFormatting>
  <conditionalFormatting sqref="H137">
    <cfRule type="cellIs" dxfId="1877" priority="197" operator="equal">
      <formula>0</formula>
    </cfRule>
  </conditionalFormatting>
  <conditionalFormatting sqref="F63 F65">
    <cfRule type="cellIs" dxfId="1876" priority="196" operator="equal">
      <formula>0</formula>
    </cfRule>
  </conditionalFormatting>
  <conditionalFormatting sqref="F64">
    <cfRule type="cellIs" dxfId="1875" priority="195" operator="equal">
      <formula>0</formula>
    </cfRule>
  </conditionalFormatting>
  <conditionalFormatting sqref="F66:F74">
    <cfRule type="cellIs" dxfId="1874" priority="194" operator="equal">
      <formula>0</formula>
    </cfRule>
  </conditionalFormatting>
  <conditionalFormatting sqref="I63 I65">
    <cfRule type="cellIs" dxfId="1873" priority="193" operator="equal">
      <formula>0</formula>
    </cfRule>
  </conditionalFormatting>
  <conditionalFormatting sqref="I64">
    <cfRule type="cellIs" dxfId="1872" priority="192" operator="equal">
      <formula>0</formula>
    </cfRule>
  </conditionalFormatting>
  <conditionalFormatting sqref="I66:I74">
    <cfRule type="cellIs" dxfId="1871" priority="191" operator="equal">
      <formula>0</formula>
    </cfRule>
  </conditionalFormatting>
  <conditionalFormatting sqref="E66:E74">
    <cfRule type="expression" dxfId="1870" priority="190">
      <formula>$B66=""</formula>
    </cfRule>
  </conditionalFormatting>
  <conditionalFormatting sqref="G66:G74">
    <cfRule type="expression" dxfId="1869" priority="189">
      <formula>$B66=""</formula>
    </cfRule>
  </conditionalFormatting>
  <conditionalFormatting sqref="H66:H74">
    <cfRule type="expression" dxfId="1868" priority="188">
      <formula>$B66=""</formula>
    </cfRule>
  </conditionalFormatting>
  <conditionalFormatting sqref="J66:J74">
    <cfRule type="expression" dxfId="1867" priority="187">
      <formula>$B66=""</formula>
    </cfRule>
  </conditionalFormatting>
  <conditionalFormatting sqref="F78 F80">
    <cfRule type="cellIs" dxfId="1866" priority="186" operator="equal">
      <formula>0</formula>
    </cfRule>
  </conditionalFormatting>
  <conditionalFormatting sqref="F79">
    <cfRule type="cellIs" dxfId="1865" priority="185" operator="equal">
      <formula>0</formula>
    </cfRule>
  </conditionalFormatting>
  <conditionalFormatting sqref="F81:F89">
    <cfRule type="cellIs" dxfId="1864" priority="184" operator="equal">
      <formula>0</formula>
    </cfRule>
  </conditionalFormatting>
  <conditionalFormatting sqref="I78 I80">
    <cfRule type="cellIs" dxfId="1863" priority="183" operator="equal">
      <formula>0</formula>
    </cfRule>
  </conditionalFormatting>
  <conditionalFormatting sqref="I79">
    <cfRule type="cellIs" dxfId="1862" priority="182" operator="equal">
      <formula>0</formula>
    </cfRule>
  </conditionalFormatting>
  <conditionalFormatting sqref="I81:I89">
    <cfRule type="cellIs" dxfId="1861" priority="181" operator="equal">
      <formula>0</formula>
    </cfRule>
  </conditionalFormatting>
  <conditionalFormatting sqref="E78:E89">
    <cfRule type="expression" dxfId="1860" priority="180">
      <formula>$B78=""</formula>
    </cfRule>
  </conditionalFormatting>
  <conditionalFormatting sqref="G78:G89">
    <cfRule type="expression" dxfId="1859" priority="179">
      <formula>$B78=""</formula>
    </cfRule>
  </conditionalFormatting>
  <conditionalFormatting sqref="H78:H89">
    <cfRule type="expression" dxfId="1858" priority="178">
      <formula>$B78=""</formula>
    </cfRule>
  </conditionalFormatting>
  <conditionalFormatting sqref="J78:J89">
    <cfRule type="expression" dxfId="1857" priority="177">
      <formula>$B78=""</formula>
    </cfRule>
  </conditionalFormatting>
  <conditionalFormatting sqref="F93 F95">
    <cfRule type="cellIs" dxfId="1856" priority="176" operator="equal">
      <formula>0</formula>
    </cfRule>
  </conditionalFormatting>
  <conditionalFormatting sqref="F94">
    <cfRule type="cellIs" dxfId="1855" priority="175" operator="equal">
      <formula>0</formula>
    </cfRule>
  </conditionalFormatting>
  <conditionalFormatting sqref="F96:F104">
    <cfRule type="cellIs" dxfId="1854" priority="174" operator="equal">
      <formula>0</formula>
    </cfRule>
  </conditionalFormatting>
  <conditionalFormatting sqref="I93 I95">
    <cfRule type="cellIs" dxfId="1853" priority="173" operator="equal">
      <formula>0</formula>
    </cfRule>
  </conditionalFormatting>
  <conditionalFormatting sqref="I94">
    <cfRule type="cellIs" dxfId="1852" priority="172" operator="equal">
      <formula>0</formula>
    </cfRule>
  </conditionalFormatting>
  <conditionalFormatting sqref="I96:I104">
    <cfRule type="cellIs" dxfId="1851" priority="171" operator="equal">
      <formula>0</formula>
    </cfRule>
  </conditionalFormatting>
  <conditionalFormatting sqref="E93:E104">
    <cfRule type="expression" dxfId="1850" priority="170">
      <formula>$B93=""</formula>
    </cfRule>
  </conditionalFormatting>
  <conditionalFormatting sqref="G93:G104">
    <cfRule type="expression" dxfId="1849" priority="169">
      <formula>$B93=""</formula>
    </cfRule>
  </conditionalFormatting>
  <conditionalFormatting sqref="H93:H104">
    <cfRule type="expression" dxfId="1848" priority="168">
      <formula>$B93=""</formula>
    </cfRule>
  </conditionalFormatting>
  <conditionalFormatting sqref="J93:J104">
    <cfRule type="expression" dxfId="1847" priority="167">
      <formula>$B93=""</formula>
    </cfRule>
  </conditionalFormatting>
  <conditionalFormatting sqref="F108 F110">
    <cfRule type="cellIs" dxfId="1846" priority="166" operator="equal">
      <formula>0</formula>
    </cfRule>
  </conditionalFormatting>
  <conditionalFormatting sqref="F109">
    <cfRule type="cellIs" dxfId="1845" priority="165" operator="equal">
      <formula>0</formula>
    </cfRule>
  </conditionalFormatting>
  <conditionalFormatting sqref="F111:F119">
    <cfRule type="cellIs" dxfId="1844" priority="164" operator="equal">
      <formula>0</formula>
    </cfRule>
  </conditionalFormatting>
  <conditionalFormatting sqref="I108 I110">
    <cfRule type="cellIs" dxfId="1843" priority="163" operator="equal">
      <formula>0</formula>
    </cfRule>
  </conditionalFormatting>
  <conditionalFormatting sqref="I109">
    <cfRule type="cellIs" dxfId="1842" priority="162" operator="equal">
      <formula>0</formula>
    </cfRule>
  </conditionalFormatting>
  <conditionalFormatting sqref="I111:I119">
    <cfRule type="cellIs" dxfId="1841" priority="161" operator="equal">
      <formula>0</formula>
    </cfRule>
  </conditionalFormatting>
  <conditionalFormatting sqref="E108:E119">
    <cfRule type="expression" dxfId="1840" priority="160">
      <formula>$B108=""</formula>
    </cfRule>
  </conditionalFormatting>
  <conditionalFormatting sqref="G108:G119">
    <cfRule type="expression" dxfId="1839" priority="159">
      <formula>$B108=""</formula>
    </cfRule>
  </conditionalFormatting>
  <conditionalFormatting sqref="H108:H119">
    <cfRule type="expression" dxfId="1838" priority="158">
      <formula>$B108=""</formula>
    </cfRule>
  </conditionalFormatting>
  <conditionalFormatting sqref="J108:J119">
    <cfRule type="expression" dxfId="1837" priority="157">
      <formula>$B108=""</formula>
    </cfRule>
  </conditionalFormatting>
  <conditionalFormatting sqref="F123 F125">
    <cfRule type="cellIs" dxfId="1836" priority="156" operator="equal">
      <formula>0</formula>
    </cfRule>
  </conditionalFormatting>
  <conditionalFormatting sqref="F124">
    <cfRule type="cellIs" dxfId="1835" priority="155" operator="equal">
      <formula>0</formula>
    </cfRule>
  </conditionalFormatting>
  <conditionalFormatting sqref="F126:F134">
    <cfRule type="cellIs" dxfId="1834" priority="154" operator="equal">
      <formula>0</formula>
    </cfRule>
  </conditionalFormatting>
  <conditionalFormatting sqref="I123 I125">
    <cfRule type="cellIs" dxfId="1833" priority="153" operator="equal">
      <formula>0</formula>
    </cfRule>
  </conditionalFormatting>
  <conditionalFormatting sqref="I124">
    <cfRule type="cellIs" dxfId="1832" priority="152" operator="equal">
      <formula>0</formula>
    </cfRule>
  </conditionalFormatting>
  <conditionalFormatting sqref="I126:I134">
    <cfRule type="cellIs" dxfId="1831" priority="151" operator="equal">
      <formula>0</formula>
    </cfRule>
  </conditionalFormatting>
  <conditionalFormatting sqref="E123:E134">
    <cfRule type="expression" dxfId="1830" priority="150">
      <formula>$B123=""</formula>
    </cfRule>
  </conditionalFormatting>
  <conditionalFormatting sqref="G123:G134">
    <cfRule type="expression" dxfId="1829" priority="149">
      <formula>$B123=""</formula>
    </cfRule>
  </conditionalFormatting>
  <conditionalFormatting sqref="H123:H134">
    <cfRule type="expression" dxfId="1828" priority="148">
      <formula>$B123=""</formula>
    </cfRule>
  </conditionalFormatting>
  <conditionalFormatting sqref="J123:J134">
    <cfRule type="expression" dxfId="1827" priority="147">
      <formula>$B123=""</formula>
    </cfRule>
  </conditionalFormatting>
  <conditionalFormatting sqref="F150">
    <cfRule type="cellIs" dxfId="1826" priority="146" operator="equal">
      <formula>0</formula>
    </cfRule>
  </conditionalFormatting>
  <conditionalFormatting sqref="I150">
    <cfRule type="cellIs" dxfId="1825" priority="145" operator="equal">
      <formula>0</formula>
    </cfRule>
  </conditionalFormatting>
  <conditionalFormatting sqref="F138 F140">
    <cfRule type="cellIs" dxfId="1824" priority="144" operator="equal">
      <formula>0</formula>
    </cfRule>
  </conditionalFormatting>
  <conditionalFormatting sqref="F139">
    <cfRule type="cellIs" dxfId="1823" priority="143" operator="equal">
      <formula>0</formula>
    </cfRule>
  </conditionalFormatting>
  <conditionalFormatting sqref="F141:F149">
    <cfRule type="cellIs" dxfId="1822" priority="142" operator="equal">
      <formula>0</formula>
    </cfRule>
  </conditionalFormatting>
  <conditionalFormatting sqref="I138 I140">
    <cfRule type="cellIs" dxfId="1821" priority="141" operator="equal">
      <formula>0</formula>
    </cfRule>
  </conditionalFormatting>
  <conditionalFormatting sqref="I139">
    <cfRule type="cellIs" dxfId="1820" priority="140" operator="equal">
      <formula>0</formula>
    </cfRule>
  </conditionalFormatting>
  <conditionalFormatting sqref="I141:I149">
    <cfRule type="cellIs" dxfId="1819" priority="139" operator="equal">
      <formula>0</formula>
    </cfRule>
  </conditionalFormatting>
  <conditionalFormatting sqref="E138:E149">
    <cfRule type="expression" dxfId="1818" priority="138">
      <formula>$B138=""</formula>
    </cfRule>
  </conditionalFormatting>
  <conditionalFormatting sqref="G138:G149">
    <cfRule type="expression" dxfId="1817" priority="137">
      <formula>$B138=""</formula>
    </cfRule>
  </conditionalFormatting>
  <conditionalFormatting sqref="H138:H149">
    <cfRule type="expression" dxfId="1816" priority="136">
      <formula>$B138=""</formula>
    </cfRule>
  </conditionalFormatting>
  <conditionalFormatting sqref="J138:J149">
    <cfRule type="expression" dxfId="1815" priority="135">
      <formula>$B138=""</formula>
    </cfRule>
  </conditionalFormatting>
  <conditionalFormatting sqref="H57:H59">
    <cfRule type="expression" dxfId="1814" priority="130">
      <formula>$B57=""</formula>
    </cfRule>
  </conditionalFormatting>
  <conditionalFormatting sqref="H55:H56">
    <cfRule type="expression" dxfId="1813" priority="129">
      <formula>$B55=""</formula>
    </cfRule>
  </conditionalFormatting>
  <conditionalFormatting sqref="J57:J59">
    <cfRule type="expression" dxfId="1812" priority="128">
      <formula>$B57=""</formula>
    </cfRule>
  </conditionalFormatting>
  <conditionalFormatting sqref="J55:J56">
    <cfRule type="expression" dxfId="1811" priority="127">
      <formula>$B55=""</formula>
    </cfRule>
  </conditionalFormatting>
  <conditionalFormatting sqref="N11:R14 AD11:AD14">
    <cfRule type="cellIs" dxfId="1810" priority="123" operator="equal">
      <formula>0</formula>
    </cfRule>
  </conditionalFormatting>
  <conditionalFormatting sqref="N6">
    <cfRule type="cellIs" dxfId="1809" priority="122" operator="equal">
      <formula>0</formula>
    </cfRule>
  </conditionalFormatting>
  <conditionalFormatting sqref="N6:AB14 AD6:AD14">
    <cfRule type="cellIs" dxfId="1808" priority="121" operator="equal">
      <formula>0</formula>
    </cfRule>
  </conditionalFormatting>
  <conditionalFormatting sqref="AD28 AD26 AD24 AD22">
    <cfRule type="cellIs" dxfId="1807" priority="120" operator="equal">
      <formula>0</formula>
    </cfRule>
  </conditionalFormatting>
  <conditionalFormatting sqref="AE22:AE26">
    <cfRule type="cellIs" dxfId="1806" priority="119" operator="equal">
      <formula>"""adjustment needed"""</formula>
    </cfRule>
  </conditionalFormatting>
  <conditionalFormatting sqref="AE22 AE24 AE26">
    <cfRule type="cellIs" dxfId="1805" priority="118" operator="equal">
      <formula>"adjustment needed"</formula>
    </cfRule>
  </conditionalFormatting>
  <conditionalFormatting sqref="AE28">
    <cfRule type="cellIs" dxfId="1804" priority="117" operator="equal">
      <formula>"""adjustment needed"""</formula>
    </cfRule>
  </conditionalFormatting>
  <conditionalFormatting sqref="AE28">
    <cfRule type="cellIs" dxfId="1803" priority="116" operator="equal">
      <formula>"adjustment needed"</formula>
    </cfRule>
  </conditionalFormatting>
  <conditionalFormatting sqref="AD21:AD29">
    <cfRule type="cellIs" dxfId="1802" priority="115" operator="equal">
      <formula>0</formula>
    </cfRule>
  </conditionalFormatting>
  <conditionalFormatting sqref="C63:C74">
    <cfRule type="cellIs" dxfId="1801" priority="114" operator="equal">
      <formula>0</formula>
    </cfRule>
  </conditionalFormatting>
  <conditionalFormatting sqref="B63 B65:B74">
    <cfRule type="cellIs" dxfId="1800" priority="113" operator="equal">
      <formula>"P4"</formula>
    </cfRule>
  </conditionalFormatting>
  <conditionalFormatting sqref="B63 B65:B74">
    <cfRule type="cellIs" dxfId="1799" priority="111" operator="equal">
      <formula>"P1"</formula>
    </cfRule>
  </conditionalFormatting>
  <conditionalFormatting sqref="B63 B65:B74">
    <cfRule type="cellIs" dxfId="1798" priority="110" operator="equal">
      <formula>"P2"</formula>
    </cfRule>
  </conditionalFormatting>
  <conditionalFormatting sqref="B63 B65:B74">
    <cfRule type="cellIs" dxfId="1797" priority="109" operator="equal">
      <formula>"P3"</formula>
    </cfRule>
  </conditionalFormatting>
  <conditionalFormatting sqref="B63 B65:B74">
    <cfRule type="cellIs" dxfId="1796" priority="108" operator="equal">
      <formula>"P5"</formula>
    </cfRule>
  </conditionalFormatting>
  <conditionalFormatting sqref="C78:C89">
    <cfRule type="cellIs" dxfId="1795" priority="107" operator="equal">
      <formula>0</formula>
    </cfRule>
  </conditionalFormatting>
  <conditionalFormatting sqref="B78:B89">
    <cfRule type="cellIs" dxfId="1794" priority="105" operator="equal">
      <formula>"P1"</formula>
    </cfRule>
  </conditionalFormatting>
  <conditionalFormatting sqref="B78:B89">
    <cfRule type="cellIs" dxfId="1793" priority="104" operator="equal">
      <formula>"P2"</formula>
    </cfRule>
  </conditionalFormatting>
  <conditionalFormatting sqref="B78:B89">
    <cfRule type="cellIs" dxfId="1792" priority="103" operator="equal">
      <formula>"P3"</formula>
    </cfRule>
  </conditionalFormatting>
  <conditionalFormatting sqref="B78:B89">
    <cfRule type="cellIs" dxfId="1791" priority="102" operator="equal">
      <formula>"P4"</formula>
    </cfRule>
  </conditionalFormatting>
  <conditionalFormatting sqref="B78:B89">
    <cfRule type="cellIs" dxfId="1790" priority="101" operator="equal">
      <formula>"P5"</formula>
    </cfRule>
  </conditionalFormatting>
  <conditionalFormatting sqref="E48:E50">
    <cfRule type="expression" dxfId="1789" priority="100">
      <formula>$B48=""</formula>
    </cfRule>
  </conditionalFormatting>
  <conditionalFormatting sqref="G48:G50">
    <cfRule type="expression" dxfId="1788" priority="99">
      <formula>$B48=""</formula>
    </cfRule>
  </conditionalFormatting>
  <conditionalFormatting sqref="H48:H51">
    <cfRule type="expression" dxfId="1787" priority="98">
      <formula>$B48=""</formula>
    </cfRule>
  </conditionalFormatting>
  <conditionalFormatting sqref="J48:J49">
    <cfRule type="expression" dxfId="1786" priority="97">
      <formula>$B48=""</formula>
    </cfRule>
  </conditionalFormatting>
  <conditionalFormatting sqref="J50:J51">
    <cfRule type="expression" dxfId="1785" priority="96">
      <formula>$B50=""</formula>
    </cfRule>
  </conditionalFormatting>
  <conditionalFormatting sqref="H35:H41">
    <cfRule type="expression" dxfId="1784" priority="94">
      <formula>$D14="yes"</formula>
    </cfRule>
  </conditionalFormatting>
  <conditionalFormatting sqref="B64">
    <cfRule type="cellIs" dxfId="1783" priority="93" operator="equal">
      <formula>"P1"</formula>
    </cfRule>
  </conditionalFormatting>
  <conditionalFormatting sqref="B64">
    <cfRule type="cellIs" dxfId="1782" priority="92" operator="equal">
      <formula>"P2"</formula>
    </cfRule>
  </conditionalFormatting>
  <conditionalFormatting sqref="B64">
    <cfRule type="cellIs" dxfId="1781" priority="91" operator="equal">
      <formula>"P3"</formula>
    </cfRule>
  </conditionalFormatting>
  <conditionalFormatting sqref="B64">
    <cfRule type="cellIs" dxfId="1780" priority="90" operator="equal">
      <formula>"P4"</formula>
    </cfRule>
  </conditionalFormatting>
  <conditionalFormatting sqref="B64">
    <cfRule type="cellIs" dxfId="1779" priority="89" operator="equal">
      <formula>"P5"</formula>
    </cfRule>
  </conditionalFormatting>
  <conditionalFormatting sqref="D48:D60">
    <cfRule type="expression" dxfId="1778" priority="88">
      <formula>$D$48=0</formula>
    </cfRule>
  </conditionalFormatting>
  <conditionalFormatting sqref="D49:D59">
    <cfRule type="cellIs" dxfId="1777" priority="87" operator="equal">
      <formula>0</formula>
    </cfRule>
  </conditionalFormatting>
  <conditionalFormatting sqref="D63:D75">
    <cfRule type="expression" dxfId="1776" priority="86">
      <formula>$D$48=0</formula>
    </cfRule>
  </conditionalFormatting>
  <conditionalFormatting sqref="D64:D74">
    <cfRule type="cellIs" dxfId="1775" priority="85" operator="equal">
      <formula>0</formula>
    </cfRule>
  </conditionalFormatting>
  <conditionalFormatting sqref="D78:D90">
    <cfRule type="expression" dxfId="1774" priority="84">
      <formula>$D$48=0</formula>
    </cfRule>
  </conditionalFormatting>
  <conditionalFormatting sqref="D79:D89">
    <cfRule type="cellIs" dxfId="1773" priority="83" operator="equal">
      <formula>0</formula>
    </cfRule>
  </conditionalFormatting>
  <conditionalFormatting sqref="D93:D105">
    <cfRule type="expression" dxfId="1772" priority="82">
      <formula>$D$48=0</formula>
    </cfRule>
  </conditionalFormatting>
  <conditionalFormatting sqref="D94:D104">
    <cfRule type="cellIs" dxfId="1771" priority="81" operator="equal">
      <formula>0</formula>
    </cfRule>
  </conditionalFormatting>
  <conditionalFormatting sqref="D108:D120">
    <cfRule type="expression" dxfId="1770" priority="80">
      <formula>$D$48=0</formula>
    </cfRule>
  </conditionalFormatting>
  <conditionalFormatting sqref="D109:D119">
    <cfRule type="cellIs" dxfId="1769" priority="79" operator="equal">
      <formula>0</formula>
    </cfRule>
  </conditionalFormatting>
  <conditionalFormatting sqref="D123:D135">
    <cfRule type="expression" dxfId="1768" priority="78">
      <formula>$D$48=0</formula>
    </cfRule>
  </conditionalFormatting>
  <conditionalFormatting sqref="D124:D134">
    <cfRule type="cellIs" dxfId="1767" priority="77" operator="equal">
      <formula>0</formula>
    </cfRule>
  </conditionalFormatting>
  <conditionalFormatting sqref="D138:D150">
    <cfRule type="expression" dxfId="1766" priority="76">
      <formula>$D$48=0</formula>
    </cfRule>
  </conditionalFormatting>
  <conditionalFormatting sqref="D139:D149">
    <cfRule type="cellIs" dxfId="1765" priority="75" operator="equal">
      <formula>0</formula>
    </cfRule>
  </conditionalFormatting>
  <conditionalFormatting sqref="M48:M59">
    <cfRule type="expression" dxfId="1764" priority="74">
      <formula>$D$48=0</formula>
    </cfRule>
  </conditionalFormatting>
  <conditionalFormatting sqref="M49:M59">
    <cfRule type="cellIs" dxfId="1763" priority="73" operator="equal">
      <formula>0</formula>
    </cfRule>
  </conditionalFormatting>
  <conditionalFormatting sqref="N62:S62 N77:S77 N92:S92 N107:S107 N122:S122 N137:S137 N60:AC61 N75:AC76 N90:AC91 N105:AC106 N120:AC121 N135:AC136 N150:AC151">
    <cfRule type="cellIs" dxfId="1762" priority="57" operator="equal">
      <formula>0</formula>
    </cfRule>
  </conditionalFormatting>
  <conditionalFormatting sqref="AC63:AC74 AC78:AC89 AC93:AC104 AC108:AC119 AC123:AC134 AC138:AC149">
    <cfRule type="cellIs" dxfId="1761" priority="56" operator="equal">
      <formula>0</formula>
    </cfRule>
  </conditionalFormatting>
  <conditionalFormatting sqref="U62:AC62 U77:AC77 U92:AC92 U107:AC107 U122:AC122 U137:AC137 AC63:AC74 AC78:AC89 AC93:AC104 AC108:AC119 AC123:AC134 AC138:AC149">
    <cfRule type="cellIs" dxfId="1760" priority="55" operator="equal">
      <formula>0</formula>
    </cfRule>
  </conditionalFormatting>
  <conditionalFormatting sqref="M60">
    <cfRule type="expression" dxfId="1759" priority="54">
      <formula>$D$48=0</formula>
    </cfRule>
  </conditionalFormatting>
  <conditionalFormatting sqref="M63:M75">
    <cfRule type="expression" dxfId="1758" priority="53">
      <formula>$D$48=0</formula>
    </cfRule>
  </conditionalFormatting>
  <conditionalFormatting sqref="M64:M74">
    <cfRule type="cellIs" dxfId="1757" priority="52" operator="equal">
      <formula>0</formula>
    </cfRule>
  </conditionalFormatting>
  <conditionalFormatting sqref="M78:M90">
    <cfRule type="expression" dxfId="1756" priority="51">
      <formula>$D$48=0</formula>
    </cfRule>
  </conditionalFormatting>
  <conditionalFormatting sqref="M79:M89">
    <cfRule type="cellIs" dxfId="1755" priority="50" operator="equal">
      <formula>0</formula>
    </cfRule>
  </conditionalFormatting>
  <conditionalFormatting sqref="M93:M105">
    <cfRule type="expression" dxfId="1754" priority="49">
      <formula>$D$48=0</formula>
    </cfRule>
  </conditionalFormatting>
  <conditionalFormatting sqref="M94:M104">
    <cfRule type="cellIs" dxfId="1753" priority="48" operator="equal">
      <formula>0</formula>
    </cfRule>
  </conditionalFormatting>
  <conditionalFormatting sqref="M108:M120">
    <cfRule type="expression" dxfId="1752" priority="47">
      <formula>$D$48=0</formula>
    </cfRule>
  </conditionalFormatting>
  <conditionalFormatting sqref="M109:M119">
    <cfRule type="cellIs" dxfId="1751" priority="46" operator="equal">
      <formula>0</formula>
    </cfRule>
  </conditionalFormatting>
  <conditionalFormatting sqref="M123:M135">
    <cfRule type="expression" dxfId="1750" priority="45">
      <formula>$D$48=0</formula>
    </cfRule>
  </conditionalFormatting>
  <conditionalFormatting sqref="M124:M134">
    <cfRule type="cellIs" dxfId="1749" priority="44" operator="equal">
      <formula>0</formula>
    </cfRule>
  </conditionalFormatting>
  <conditionalFormatting sqref="M138:M150">
    <cfRule type="expression" dxfId="1748" priority="43">
      <formula>$D$48=0</formula>
    </cfRule>
  </conditionalFormatting>
  <conditionalFormatting sqref="M139:M149">
    <cfRule type="cellIs" dxfId="1747" priority="42" operator="equal">
      <formula>0</formula>
    </cfRule>
  </conditionalFormatting>
  <conditionalFormatting sqref="F35:F41">
    <cfRule type="cellIs" dxfId="1746" priority="41" operator="notEqual">
      <formula>0</formula>
    </cfRule>
  </conditionalFormatting>
  <conditionalFormatting sqref="D35:F35 C36:E38 C39:F41">
    <cfRule type="cellIs" dxfId="1745" priority="40" operator="equal">
      <formula>0</formula>
    </cfRule>
  </conditionalFormatting>
  <conditionalFormatting sqref="F36:F38">
    <cfRule type="cellIs" dxfId="1744" priority="39" operator="equal">
      <formula>0</formula>
    </cfRule>
  </conditionalFormatting>
  <conditionalFormatting sqref="G35:G41">
    <cfRule type="cellIs" dxfId="1743" priority="38" operator="equal">
      <formula>0</formula>
    </cfRule>
  </conditionalFormatting>
  <conditionalFormatting sqref="C35">
    <cfRule type="cellIs" dxfId="1742" priority="37" operator="equal">
      <formula>0</formula>
    </cfRule>
  </conditionalFormatting>
  <conditionalFormatting sqref="K21 H21 H29 K23 K25 K27">
    <cfRule type="cellIs" dxfId="1741" priority="36" operator="notEqual">
      <formula>0</formula>
    </cfRule>
  </conditionalFormatting>
  <conditionalFormatting sqref="K29">
    <cfRule type="cellIs" dxfId="1740" priority="35" operator="notEqual">
      <formula>0</formula>
    </cfRule>
  </conditionalFormatting>
  <conditionalFormatting sqref="H23">
    <cfRule type="cellIs" dxfId="1739" priority="34" operator="notEqual">
      <formula>0</formula>
    </cfRule>
  </conditionalFormatting>
  <conditionalFormatting sqref="H25">
    <cfRule type="cellIs" dxfId="1738" priority="33" operator="notEqual">
      <formula>0</formula>
    </cfRule>
  </conditionalFormatting>
  <conditionalFormatting sqref="H27">
    <cfRule type="cellIs" dxfId="1737" priority="32" operator="notEqual">
      <formula>0</formula>
    </cfRule>
  </conditionalFormatting>
  <conditionalFormatting sqref="N21:AC21 N22:AB29">
    <cfRule type="cellIs" dxfId="1736" priority="31" operator="equal">
      <formula>0</formula>
    </cfRule>
  </conditionalFormatting>
  <conditionalFormatting sqref="AC22:AC29">
    <cfRule type="cellIs" dxfId="1735" priority="30" operator="equal">
      <formula>0</formula>
    </cfRule>
  </conditionalFormatting>
  <conditionalFormatting sqref="AC6:AC14">
    <cfRule type="cellIs" dxfId="1734" priority="29" operator="equal">
      <formula>0</formula>
    </cfRule>
  </conditionalFormatting>
  <conditionalFormatting sqref="H53:H54">
    <cfRule type="expression" dxfId="1733" priority="25">
      <formula>$B53=""</formula>
    </cfRule>
  </conditionalFormatting>
  <conditionalFormatting sqref="H52">
    <cfRule type="expression" dxfId="1732" priority="23">
      <formula>$B52=""</formula>
    </cfRule>
  </conditionalFormatting>
  <conditionalFormatting sqref="J53:J54">
    <cfRule type="expression" dxfId="1731" priority="22">
      <formula>$B53=""</formula>
    </cfRule>
  </conditionalFormatting>
  <conditionalFormatting sqref="J52">
    <cfRule type="expression" dxfId="1730" priority="21">
      <formula>$B52=""</formula>
    </cfRule>
  </conditionalFormatting>
  <conditionalFormatting sqref="E51:E59">
    <cfRule type="expression" dxfId="1729" priority="13">
      <formula>$B51=""</formula>
    </cfRule>
  </conditionalFormatting>
  <conditionalFormatting sqref="E63:E65">
    <cfRule type="expression" dxfId="1728" priority="12">
      <formula>$B63=""</formula>
    </cfRule>
  </conditionalFormatting>
  <conditionalFormatting sqref="G57:G59">
    <cfRule type="expression" dxfId="1727" priority="11">
      <formula>$B57=""</formula>
    </cfRule>
  </conditionalFormatting>
  <conditionalFormatting sqref="G53:G56">
    <cfRule type="expression" dxfId="1726" priority="10">
      <formula>$B53=""</formula>
    </cfRule>
  </conditionalFormatting>
  <conditionalFormatting sqref="G51">
    <cfRule type="expression" dxfId="1725" priority="9">
      <formula>$B51=""</formula>
    </cfRule>
  </conditionalFormatting>
  <conditionalFormatting sqref="G52">
    <cfRule type="expression" dxfId="1724" priority="8">
      <formula>$B52=""</formula>
    </cfRule>
  </conditionalFormatting>
  <conditionalFormatting sqref="H65">
    <cfRule type="expression" dxfId="1723" priority="7">
      <formula>$B65=""</formula>
    </cfRule>
  </conditionalFormatting>
  <conditionalFormatting sqref="G63:G65">
    <cfRule type="expression" dxfId="1722" priority="6">
      <formula>$B63=""</formula>
    </cfRule>
  </conditionalFormatting>
  <conditionalFormatting sqref="H63:H64">
    <cfRule type="expression" dxfId="1721" priority="5">
      <formula>$B63=""</formula>
    </cfRule>
  </conditionalFormatting>
  <conditionalFormatting sqref="J65">
    <cfRule type="expression" dxfId="1720" priority="4">
      <formula>$B65=""</formula>
    </cfRule>
  </conditionalFormatting>
  <conditionalFormatting sqref="J63:J64">
    <cfRule type="expression" dxfId="1719" priority="3">
      <formula>$B63=""</formula>
    </cfRule>
  </conditionalFormatting>
  <conditionalFormatting sqref="AE6:AE14">
    <cfRule type="cellIs" dxfId="1718" priority="2" operator="equal">
      <formula>0</formula>
    </cfRule>
  </conditionalFormatting>
  <conditionalFormatting sqref="AE6:AE14">
    <cfRule type="cellIs" dxfId="1717" priority="1" operator="equal">
      <formula>0</formula>
    </cfRule>
  </conditionalFormatting>
  <dataValidations count="1">
    <dataValidation type="list" allowBlank="1" showInputMessage="1" showErrorMessage="1" sqref="D14" xr:uid="{00F1002D-00F9-4CA2-AEB3-006E00B200B0}">
      <formula1>$AK$5:$AK$6</formula1>
    </dataValidation>
  </dataValidations>
  <pageMargins left="0.7" right="0.7" top="0.78740157500000008" bottom="0.78740157500000008" header="0.3" footer="0.3"/>
  <pageSetup paperSize="9" scale="30" orientation="portrait"/>
  <extLst>
    <ext xmlns:x14="http://schemas.microsoft.com/office/spreadsheetml/2009/9/main" uri="{78C0D931-6437-407d-A8EE-F0AAD7539E65}">
      <x14:conditionalFormattings>
        <x14:conditionalFormatting xmlns:xm="http://schemas.microsoft.com/office/excel/2006/main">
          <x14:cfRule type="expression" priority="247" id="{00DB008B-0039-4F76-8224-00D500D90067}">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46" id="{005300EA-00E8-4892-9BBF-002100590086}">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45" id="{002D00A3-0000-42B2-A395-00CD00EB00DE}">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44" id="{005D00A5-00A1-48F6-B2B6-004900A00036}">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43" id="{003A00CC-00F6-4EB4-AD08-006B007A007A}">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42" id="{00B40035-007C-41D5-9F16-009200ED004F}">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41" id="{00380047-00EC-4402-8249-004900020068}">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40" id="{00AC00E0-001C-4931-9A80-00760090008D}">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39" id="{00910084-0068-4E41-935F-009C004B0096}">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38" id="{00FB00DF-00A8-4F93-83C3-007300160055}">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37" id="{00A200E6-005C-4715-A177-0015002800AB}">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36" id="{000F00CA-0005-4778-9257-0025005C00ED}">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35" id="{00250022-00DE-44CF-8F58-005900670050}">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34" id="{00E90082-002F-433E-B60B-0050009500F4}">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33" id="{00E1000E-007C-41F4-A32C-009600970057}">
            <xm:f>AND($D48&gt;='Basisdaten zum Projekt'!$D$20,$D48&lt;='Basisdaten zum Projekt'!$E$20,'Basisdaten zum Projekt'!$F$20="x")</xm:f>
            <x14:dxf>
              <fill>
                <patternFill patternType="solid">
                  <fgColor indexed="26"/>
                  <bgColor indexed="26"/>
                </patternFill>
              </fill>
            </x14:dxf>
          </x14:cfRule>
          <xm:sqref>N48:N59 N78:N89 N93:N104 N108:N119 N123:N134 N138:N149</xm:sqref>
        </x14:conditionalFormatting>
        <x14:conditionalFormatting xmlns:xm="http://schemas.microsoft.com/office/excel/2006/main">
          <x14:cfRule type="cellIs" priority="219" operator="greaterThan" id="{000F0004-0086-4AEB-AD24-0099005100A9}">
            <xm:f>'Basisdaten zum Projekt'!$C$7</xm:f>
            <x14:dxf>
              <font>
                <color rgb="FFF2F2F2"/>
              </font>
            </x14:dxf>
          </x14:cfRule>
          <xm:sqref>C48:C62 C75:C77 C90:C149</xm:sqref>
        </x14:conditionalFormatting>
        <x14:conditionalFormatting xmlns:xm="http://schemas.microsoft.com/office/excel/2006/main">
          <x14:cfRule type="cellIs" priority="112" operator="greaterThan" id="{002E00A4-007D-44EE-820E-001C00D600BF}">
            <xm:f>'Basisdaten zum Projekt'!$C$7</xm:f>
            <x14:dxf>
              <font>
                <color rgb="FFF2F2F2"/>
              </font>
            </x14:dxf>
          </x14:cfRule>
          <xm:sqref>C63:C74</xm:sqref>
        </x14:conditionalFormatting>
        <x14:conditionalFormatting xmlns:xm="http://schemas.microsoft.com/office/excel/2006/main">
          <x14:cfRule type="cellIs" priority="106" operator="greaterThan" id="{00EA0034-0083-4271-B855-005B00860081}">
            <xm:f>'Basisdaten zum Projekt'!$C$7</xm:f>
            <x14:dxf>
              <font>
                <color rgb="FFF2F2F2"/>
              </font>
            </x14:dxf>
          </x14:cfRule>
          <xm:sqref>C78:C89</xm:sqref>
        </x14:conditionalFormatting>
        <x14:conditionalFormatting xmlns:xm="http://schemas.microsoft.com/office/excel/2006/main">
          <x14:cfRule type="expression" priority="72" id="{00D3007F-0059-4058-831F-00DA00EC0050}">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71" id="{00A20087-0094-45C6-8403-00E7001D00FB}">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70" id="{00FE001B-00A3-4423-88CC-000C001D005A}">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69" id="{0017006C-00E7-48C7-BD06-0069000500E2}">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68" id="{009B00FF-00CF-4DA0-9E2C-0050004600D3}">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67" id="{00D50055-00CE-4A7A-AE63-004700E600EC}">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66" id="{00E6000D-005C-4304-B113-0041006100EC}">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65" id="{00320041-00E2-495E-ACDC-007600770062}">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64" id="{004D0063-005D-4661-A684-005E00910028}">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63" id="{00650093-0055-4379-B0AE-000000AB0044}">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62" id="{009300A1-0082-4331-B446-007500D500B6}">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61" id="{0022008A-00FE-4DF9-B2FB-00BD001700F9}">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60" id="{0089003E-004E-4F45-A6AC-00EA00E8008F}">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59" id="{004900D8-00DB-4E93-ABF8-0048003E00F9}">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58" id="{00C90075-00A6-4ACF-AF7B-0004004D00B0}">
            <xm:f>AND($D63&gt;='Basisdaten zum Projekt'!$D$20,$D63&lt;='Basisdaten zum Projekt'!$E$20,'Basisdaten zum Projekt'!$F$20="x")</xm:f>
            <x14:dxf>
              <fill>
                <patternFill patternType="solid">
                  <fgColor indexed="26"/>
                  <bgColor indexed="26"/>
                </patternFill>
              </fill>
            </x14:dxf>
          </x14:cfRule>
          <xm:sqref>N63:N74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800-000000000000}">
          <x14:formula1>
            <xm:f>'Übersicht Berichte'!$A$3:$A$8</xm:f>
          </x14:formula1>
          <xm:sqref>H5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L180"/>
  <sheetViews>
    <sheetView showGridLines="0" workbookViewId="0">
      <selection activeCell="I5" sqref="I5"/>
    </sheetView>
  </sheetViews>
  <sheetFormatPr baseColWidth="10" defaultColWidth="11.5546875" defaultRowHeight="15" outlineLevelRow="1" outlineLevelCol="1"/>
  <cols>
    <col min="1" max="2" width="11.109375" style="4" customWidth="1"/>
    <col min="3" max="11" width="14.6640625" style="4" customWidth="1"/>
    <col min="12" max="12" width="4.77734375" style="4" customWidth="1"/>
    <col min="13" max="13" width="9.5546875" style="4" customWidth="1"/>
    <col min="14" max="14" width="10" style="4" customWidth="1"/>
    <col min="15" max="15" width="10.5546875" style="4" customWidth="1"/>
    <col min="16" max="18" width="10.33203125" style="4" customWidth="1"/>
    <col min="19" max="28" width="10.33203125" style="4" hidden="1" customWidth="1" outlineLevel="1"/>
    <col min="29" max="29" width="10.21875" style="4" bestFit="1" customWidth="1" collapsed="1"/>
    <col min="30" max="30" width="19.5546875" style="4" bestFit="1" customWidth="1"/>
    <col min="31" max="31" width="14.77734375" style="4" customWidth="1"/>
    <col min="32" max="36" width="11.5546875" style="4"/>
    <col min="37" max="37" width="0" style="4" hidden="1" customWidth="1"/>
    <col min="38" max="16384" width="11.5546875" style="4"/>
  </cols>
  <sheetData>
    <row r="3" spans="3:38" ht="60.75" customHeight="1">
      <c r="C3" s="357" t="s">
        <v>320</v>
      </c>
      <c r="D3" s="357"/>
      <c r="E3" s="357"/>
      <c r="F3" s="357"/>
      <c r="G3" s="357"/>
      <c r="H3" s="357"/>
      <c r="M3" s="348" t="s">
        <v>321</v>
      </c>
      <c r="N3" s="348"/>
      <c r="O3" s="348"/>
      <c r="P3" s="348"/>
      <c r="Q3" s="348"/>
      <c r="R3" s="348"/>
      <c r="S3" s="348"/>
      <c r="T3" s="348"/>
      <c r="U3" s="348"/>
      <c r="V3" s="348"/>
      <c r="W3" s="348"/>
      <c r="X3" s="348"/>
      <c r="Y3" s="348"/>
      <c r="Z3" s="348"/>
      <c r="AA3" s="348"/>
      <c r="AB3" s="348"/>
      <c r="AC3" s="348"/>
      <c r="AD3" s="348"/>
      <c r="AE3" s="348"/>
      <c r="AF3" s="118"/>
      <c r="AG3" s="118"/>
      <c r="AH3" s="118"/>
      <c r="AI3" s="118"/>
      <c r="AJ3" s="118"/>
      <c r="AK3" s="118"/>
      <c r="AL3" s="118"/>
    </row>
    <row r="4" spans="3:38">
      <c r="K4" s="119"/>
      <c r="N4" s="120"/>
    </row>
    <row r="5" spans="3:38" ht="37.5" customHeight="1">
      <c r="C5" s="121" t="s">
        <v>322</v>
      </c>
      <c r="D5" s="122" t="s">
        <v>398</v>
      </c>
      <c r="E5" s="123"/>
      <c r="F5" s="124"/>
      <c r="G5" s="273" t="s">
        <v>324</v>
      </c>
      <c r="H5" s="126" t="s">
        <v>314</v>
      </c>
      <c r="N5" s="127" t="s">
        <v>325</v>
      </c>
      <c r="O5" s="127" t="s">
        <v>326</v>
      </c>
      <c r="P5" s="127" t="s">
        <v>327</v>
      </c>
      <c r="Q5" s="127" t="s">
        <v>328</v>
      </c>
      <c r="R5" s="127" t="s">
        <v>329</v>
      </c>
      <c r="S5" s="127" t="s">
        <v>330</v>
      </c>
      <c r="T5" s="127" t="s">
        <v>331</v>
      </c>
      <c r="U5" s="127" t="s">
        <v>332</v>
      </c>
      <c r="V5" s="127" t="s">
        <v>333</v>
      </c>
      <c r="W5" s="127" t="s">
        <v>334</v>
      </c>
      <c r="X5" s="127" t="s">
        <v>335</v>
      </c>
      <c r="Y5" s="127" t="s">
        <v>336</v>
      </c>
      <c r="Z5" s="127" t="s">
        <v>337</v>
      </c>
      <c r="AA5" s="127" t="s">
        <v>338</v>
      </c>
      <c r="AB5" s="127" t="s">
        <v>339</v>
      </c>
      <c r="AC5" s="128" t="s">
        <v>340</v>
      </c>
      <c r="AD5" s="129" t="s">
        <v>341</v>
      </c>
      <c r="AE5" s="130" t="s">
        <v>342</v>
      </c>
      <c r="AK5" s="4" t="s">
        <v>343</v>
      </c>
    </row>
    <row r="6" spans="3:38" ht="18.75" outlineLevel="1">
      <c r="C6" s="131" t="s">
        <v>344</v>
      </c>
      <c r="D6" s="370">
        <v>45230</v>
      </c>
      <c r="E6" s="371"/>
      <c r="G6" s="273" t="s">
        <v>345</v>
      </c>
      <c r="H6" s="132">
        <v>7.74</v>
      </c>
      <c r="M6" s="254" t="s">
        <v>86</v>
      </c>
      <c r="N6" s="133">
        <v>134.66576597744356</v>
      </c>
      <c r="O6" s="134">
        <v>5.9308427318295731</v>
      </c>
      <c r="P6" s="134">
        <v>13.512394266917291</v>
      </c>
      <c r="Q6" s="134">
        <v>20.578497023809518</v>
      </c>
      <c r="R6" s="134">
        <v>0</v>
      </c>
      <c r="S6" s="134">
        <v>0</v>
      </c>
      <c r="T6" s="134">
        <v>0</v>
      </c>
      <c r="U6" s="134">
        <v>0</v>
      </c>
      <c r="V6" s="134">
        <v>0</v>
      </c>
      <c r="W6" s="134">
        <v>0</v>
      </c>
      <c r="X6" s="134">
        <v>0</v>
      </c>
      <c r="Y6" s="134">
        <v>0</v>
      </c>
      <c r="Z6" s="134">
        <v>0</v>
      </c>
      <c r="AA6" s="134">
        <v>0</v>
      </c>
      <c r="AB6" s="134">
        <v>0</v>
      </c>
      <c r="AC6" s="255">
        <f t="shared" ref="AC6:AC14" si="0">SUM(N6:AB6)</f>
        <v>174.68749999999994</v>
      </c>
      <c r="AD6" s="256">
        <v>61627.22</v>
      </c>
      <c r="AE6" s="137">
        <v>45065</v>
      </c>
      <c r="AK6" s="4" t="s">
        <v>346</v>
      </c>
    </row>
    <row r="7" spans="3:38" ht="18.75" outlineLevel="1">
      <c r="C7" s="138"/>
      <c r="H7" s="139"/>
      <c r="M7" s="257" t="s">
        <v>156</v>
      </c>
      <c r="N7" s="134"/>
      <c r="O7" s="134"/>
      <c r="P7" s="134"/>
      <c r="Q7" s="134"/>
      <c r="R7" s="134"/>
      <c r="S7" s="134"/>
      <c r="T7" s="134"/>
      <c r="U7" s="134"/>
      <c r="V7" s="134"/>
      <c r="W7" s="134"/>
      <c r="X7" s="134"/>
      <c r="Y7" s="134"/>
      <c r="Z7" s="134"/>
      <c r="AA7" s="134"/>
      <c r="AB7" s="134"/>
      <c r="AC7" s="255">
        <f t="shared" si="0"/>
        <v>0</v>
      </c>
      <c r="AD7" s="256"/>
      <c r="AE7" s="137"/>
    </row>
    <row r="8" spans="3:38" ht="18.75" customHeight="1" outlineLevel="1">
      <c r="C8" s="366" t="s">
        <v>347</v>
      </c>
      <c r="D8" s="140" t="s">
        <v>94</v>
      </c>
      <c r="E8" s="140" t="s">
        <v>95</v>
      </c>
      <c r="F8" s="140" t="s">
        <v>348</v>
      </c>
      <c r="G8" s="140" t="s">
        <v>349</v>
      </c>
      <c r="H8" s="140" t="s">
        <v>350</v>
      </c>
      <c r="M8" s="258" t="s">
        <v>87</v>
      </c>
      <c r="N8" s="134"/>
      <c r="O8" s="134"/>
      <c r="P8" s="134"/>
      <c r="Q8" s="134"/>
      <c r="R8" s="134"/>
      <c r="S8" s="134"/>
      <c r="T8" s="134"/>
      <c r="U8" s="134"/>
      <c r="V8" s="134"/>
      <c r="W8" s="134"/>
      <c r="X8" s="134"/>
      <c r="Y8" s="134"/>
      <c r="Z8" s="134"/>
      <c r="AA8" s="134"/>
      <c r="AB8" s="134"/>
      <c r="AC8" s="255">
        <f t="shared" si="0"/>
        <v>0</v>
      </c>
      <c r="AD8" s="256"/>
      <c r="AE8" s="137"/>
    </row>
    <row r="9" spans="3:38" ht="18.75" outlineLevel="1">
      <c r="C9" s="367"/>
      <c r="D9" s="141">
        <v>44682</v>
      </c>
      <c r="E9" s="141">
        <v>44926</v>
      </c>
      <c r="F9" s="142">
        <v>0.75</v>
      </c>
      <c r="G9" s="143">
        <v>29.024999999999999</v>
      </c>
      <c r="H9" s="143"/>
      <c r="M9" s="259" t="s">
        <v>192</v>
      </c>
      <c r="N9" s="134"/>
      <c r="O9" s="134"/>
      <c r="P9" s="134"/>
      <c r="Q9" s="134"/>
      <c r="R9" s="134"/>
      <c r="S9" s="134"/>
      <c r="T9" s="134"/>
      <c r="U9" s="134"/>
      <c r="V9" s="134"/>
      <c r="W9" s="134"/>
      <c r="X9" s="134"/>
      <c r="Y9" s="134"/>
      <c r="Z9" s="134"/>
      <c r="AA9" s="134"/>
      <c r="AB9" s="134"/>
      <c r="AC9" s="255">
        <f t="shared" si="0"/>
        <v>0</v>
      </c>
      <c r="AD9" s="256"/>
      <c r="AE9" s="137"/>
    </row>
    <row r="10" spans="3:38" ht="18.75" outlineLevel="1">
      <c r="C10" s="367"/>
      <c r="D10" s="141">
        <v>44927</v>
      </c>
      <c r="E10" s="141">
        <v>45657</v>
      </c>
      <c r="F10" s="142">
        <v>1</v>
      </c>
      <c r="G10" s="143">
        <v>38.700000000000003</v>
      </c>
      <c r="H10" s="143"/>
      <c r="M10" s="260" t="s">
        <v>88</v>
      </c>
      <c r="N10" s="134"/>
      <c r="O10" s="134"/>
      <c r="P10" s="134"/>
      <c r="Q10" s="134"/>
      <c r="R10" s="134"/>
      <c r="S10" s="134"/>
      <c r="T10" s="134"/>
      <c r="U10" s="134"/>
      <c r="V10" s="134"/>
      <c r="W10" s="134"/>
      <c r="X10" s="134"/>
      <c r="Y10" s="134"/>
      <c r="Z10" s="134"/>
      <c r="AA10" s="134"/>
      <c r="AB10" s="134"/>
      <c r="AC10" s="255">
        <f t="shared" si="0"/>
        <v>0</v>
      </c>
      <c r="AD10" s="256"/>
      <c r="AE10" s="137"/>
    </row>
    <row r="11" spans="3:38" ht="18.75" outlineLevel="1">
      <c r="C11" s="367"/>
      <c r="D11" s="141">
        <v>45658</v>
      </c>
      <c r="E11" s="141">
        <v>45747</v>
      </c>
      <c r="F11" s="144">
        <v>0.75</v>
      </c>
      <c r="G11" s="143">
        <v>29.024999999999999</v>
      </c>
      <c r="H11" s="143"/>
      <c r="M11" s="261" t="s">
        <v>228</v>
      </c>
      <c r="N11" s="134"/>
      <c r="O11" s="134"/>
      <c r="P11" s="134"/>
      <c r="Q11" s="134"/>
      <c r="R11" s="134"/>
      <c r="S11" s="134"/>
      <c r="T11" s="134"/>
      <c r="U11" s="134"/>
      <c r="V11" s="134"/>
      <c r="W11" s="134"/>
      <c r="X11" s="134"/>
      <c r="Y11" s="134"/>
      <c r="Z11" s="134"/>
      <c r="AA11" s="134"/>
      <c r="AB11" s="134"/>
      <c r="AC11" s="255">
        <f t="shared" si="0"/>
        <v>0</v>
      </c>
      <c r="AD11" s="256"/>
      <c r="AE11" s="137"/>
    </row>
    <row r="12" spans="3:38" ht="18.75" outlineLevel="1">
      <c r="C12" s="367"/>
      <c r="D12" s="143"/>
      <c r="E12" s="143"/>
      <c r="F12" s="144"/>
      <c r="G12" s="143"/>
      <c r="H12" s="143"/>
      <c r="M12" s="262" t="s">
        <v>89</v>
      </c>
      <c r="N12" s="134"/>
      <c r="O12" s="134"/>
      <c r="P12" s="134"/>
      <c r="Q12" s="134"/>
      <c r="R12" s="134"/>
      <c r="S12" s="134"/>
      <c r="T12" s="134"/>
      <c r="U12" s="134"/>
      <c r="V12" s="134"/>
      <c r="W12" s="134"/>
      <c r="X12" s="134"/>
      <c r="Y12" s="134"/>
      <c r="Z12" s="134"/>
      <c r="AA12" s="134"/>
      <c r="AB12" s="134"/>
      <c r="AC12" s="255">
        <f t="shared" si="0"/>
        <v>0</v>
      </c>
      <c r="AD12" s="256"/>
      <c r="AE12" s="137"/>
    </row>
    <row r="13" spans="3:38" ht="18.75" outlineLevel="1">
      <c r="C13" s="368"/>
      <c r="D13" s="143"/>
      <c r="E13" s="143"/>
      <c r="F13" s="144"/>
      <c r="G13" s="143"/>
      <c r="H13" s="143"/>
      <c r="M13" s="262" t="s">
        <v>264</v>
      </c>
      <c r="N13" s="134"/>
      <c r="O13" s="134"/>
      <c r="P13" s="134"/>
      <c r="Q13" s="134"/>
      <c r="R13" s="134"/>
      <c r="S13" s="134"/>
      <c r="T13" s="134"/>
      <c r="U13" s="134"/>
      <c r="V13" s="134"/>
      <c r="W13" s="134"/>
      <c r="X13" s="134"/>
      <c r="Y13" s="134"/>
      <c r="Z13" s="134"/>
      <c r="AA13" s="134"/>
      <c r="AB13" s="134"/>
      <c r="AC13" s="255">
        <f t="shared" si="0"/>
        <v>0</v>
      </c>
      <c r="AD13" s="256"/>
      <c r="AE13" s="137"/>
    </row>
    <row r="14" spans="3:38" ht="18.75" customHeight="1" outlineLevel="1">
      <c r="C14" s="369" t="s">
        <v>351</v>
      </c>
      <c r="D14" s="364" t="s">
        <v>346</v>
      </c>
      <c r="E14" s="145"/>
      <c r="F14" s="146"/>
      <c r="G14" s="147"/>
      <c r="H14" s="147"/>
      <c r="M14" s="263" t="s">
        <v>90</v>
      </c>
      <c r="N14" s="134"/>
      <c r="O14" s="134"/>
      <c r="P14" s="134"/>
      <c r="Q14" s="134"/>
      <c r="R14" s="134"/>
      <c r="S14" s="134"/>
      <c r="T14" s="134"/>
      <c r="U14" s="134"/>
      <c r="V14" s="134"/>
      <c r="W14" s="134"/>
      <c r="X14" s="134"/>
      <c r="Y14" s="134"/>
      <c r="Z14" s="134"/>
      <c r="AA14" s="134"/>
      <c r="AB14" s="134"/>
      <c r="AC14" s="255">
        <f t="shared" si="0"/>
        <v>0</v>
      </c>
      <c r="AD14" s="264"/>
      <c r="AE14" s="137"/>
    </row>
    <row r="15" spans="3:38" outlineLevel="1">
      <c r="C15" s="369"/>
      <c r="D15" s="364"/>
      <c r="E15" s="149"/>
      <c r="F15" s="33"/>
      <c r="G15" s="33"/>
      <c r="H15" s="150"/>
      <c r="I15" s="33"/>
      <c r="J15" s="33"/>
      <c r="K15" s="33"/>
      <c r="M15" s="189"/>
      <c r="N15" s="152"/>
      <c r="O15" s="152"/>
      <c r="P15" s="152"/>
      <c r="Q15" s="152"/>
      <c r="R15" s="152"/>
      <c r="S15" s="152"/>
      <c r="T15" s="152"/>
      <c r="U15" s="152"/>
      <c r="V15" s="152"/>
      <c r="W15" s="152"/>
      <c r="X15" s="152"/>
      <c r="Y15" s="152"/>
      <c r="Z15" s="152"/>
      <c r="AA15" s="152"/>
      <c r="AB15" s="152"/>
      <c r="AC15" s="154"/>
      <c r="AD15" s="205"/>
      <c r="AE15" s="205"/>
    </row>
    <row r="16" spans="3:38" outlineLevel="1">
      <c r="E16" s="149"/>
      <c r="F16" s="33"/>
      <c r="G16" s="33"/>
      <c r="H16" s="150"/>
      <c r="I16" s="33"/>
      <c r="J16" s="33"/>
      <c r="K16" s="33"/>
      <c r="M16" s="189"/>
      <c r="N16" s="152"/>
      <c r="O16" s="152"/>
      <c r="P16" s="152"/>
      <c r="Q16" s="152"/>
      <c r="R16" s="152"/>
      <c r="S16" s="152"/>
      <c r="T16" s="152"/>
      <c r="U16" s="152"/>
      <c r="V16" s="152"/>
      <c r="W16" s="152"/>
      <c r="X16" s="152"/>
      <c r="Y16" s="152"/>
      <c r="Z16" s="152"/>
      <c r="AA16" s="152"/>
      <c r="AB16" s="152"/>
      <c r="AC16" s="154"/>
      <c r="AD16" s="205"/>
      <c r="AE16" s="205"/>
    </row>
    <row r="17" spans="1:31" ht="30" customHeight="1" outlineLevel="1">
      <c r="B17" s="157"/>
      <c r="C17" s="305" t="s">
        <v>62</v>
      </c>
      <c r="D17" s="305"/>
      <c r="E17" s="305"/>
      <c r="F17" s="305"/>
      <c r="G17" s="305"/>
      <c r="H17" s="305"/>
      <c r="I17" s="305"/>
      <c r="J17" s="305"/>
      <c r="K17" s="305"/>
      <c r="M17" s="365" t="s">
        <v>352</v>
      </c>
      <c r="N17" s="365"/>
      <c r="O17" s="365"/>
      <c r="P17" s="365"/>
      <c r="Q17" s="365"/>
      <c r="R17" s="365"/>
      <c r="S17" s="365"/>
      <c r="T17" s="365"/>
      <c r="U17" s="365"/>
      <c r="V17" s="365"/>
      <c r="W17" s="365"/>
      <c r="X17" s="365"/>
      <c r="Y17" s="365"/>
      <c r="Z17" s="365"/>
      <c r="AA17" s="365"/>
      <c r="AB17" s="365"/>
      <c r="AC17" s="365"/>
      <c r="AD17" s="365"/>
      <c r="AE17" s="365"/>
    </row>
    <row r="18" spans="1:31" ht="30" customHeight="1">
      <c r="E18" s="158"/>
      <c r="K18" s="119"/>
      <c r="M18" s="365"/>
      <c r="N18" s="365"/>
      <c r="O18" s="365"/>
      <c r="P18" s="365"/>
      <c r="Q18" s="365"/>
      <c r="R18" s="365"/>
      <c r="S18" s="365"/>
      <c r="T18" s="365"/>
      <c r="U18" s="365"/>
      <c r="V18" s="365"/>
      <c r="W18" s="365"/>
      <c r="X18" s="365"/>
      <c r="Y18" s="365"/>
      <c r="Z18" s="365"/>
      <c r="AA18" s="365"/>
      <c r="AB18" s="365"/>
      <c r="AC18" s="365"/>
      <c r="AD18" s="365"/>
      <c r="AE18" s="365"/>
    </row>
    <row r="19" spans="1:31">
      <c r="C19" s="349" t="s">
        <v>353</v>
      </c>
      <c r="D19" s="350"/>
      <c r="E19" s="351"/>
      <c r="G19" s="352" t="s">
        <v>354</v>
      </c>
      <c r="H19" s="353"/>
      <c r="I19" s="354"/>
      <c r="K19" s="119"/>
      <c r="M19" s="227"/>
      <c r="N19" s="265"/>
      <c r="O19" s="227"/>
      <c r="P19" s="227"/>
      <c r="Q19" s="227"/>
      <c r="R19" s="227"/>
      <c r="S19" s="227"/>
      <c r="T19" s="227"/>
      <c r="U19" s="227"/>
      <c r="V19" s="227"/>
      <c r="W19" s="227"/>
      <c r="X19" s="227"/>
      <c r="Y19" s="227"/>
      <c r="Z19" s="227"/>
      <c r="AA19" s="227"/>
      <c r="AB19" s="227"/>
      <c r="AC19" s="227"/>
      <c r="AD19" s="227"/>
      <c r="AE19" s="227"/>
    </row>
    <row r="20" spans="1:31" ht="60" customHeight="1">
      <c r="A20" s="355" t="s">
        <v>355</v>
      </c>
      <c r="B20" s="356"/>
      <c r="C20" s="159" t="s">
        <v>356</v>
      </c>
      <c r="D20" s="160" t="s">
        <v>357</v>
      </c>
      <c r="E20" s="161" t="s">
        <v>358</v>
      </c>
      <c r="F20" s="162" t="s">
        <v>359</v>
      </c>
      <c r="G20" s="163" t="s">
        <v>360</v>
      </c>
      <c r="H20" s="160" t="s">
        <v>361</v>
      </c>
      <c r="I20" s="161" t="s">
        <v>362</v>
      </c>
      <c r="J20" s="164" t="s">
        <v>363</v>
      </c>
      <c r="K20" s="160" t="s">
        <v>364</v>
      </c>
      <c r="M20" s="227"/>
      <c r="N20" s="266" t="s">
        <v>325</v>
      </c>
      <c r="O20" s="266" t="s">
        <v>326</v>
      </c>
      <c r="P20" s="266" t="s">
        <v>327</v>
      </c>
      <c r="Q20" s="266" t="s">
        <v>328</v>
      </c>
      <c r="R20" s="266" t="s">
        <v>329</v>
      </c>
      <c r="S20" s="266" t="s">
        <v>330</v>
      </c>
      <c r="T20" s="266" t="s">
        <v>331</v>
      </c>
      <c r="U20" s="266" t="s">
        <v>332</v>
      </c>
      <c r="V20" s="266" t="s">
        <v>333</v>
      </c>
      <c r="W20" s="266" t="s">
        <v>334</v>
      </c>
      <c r="X20" s="266" t="s">
        <v>335</v>
      </c>
      <c r="Y20" s="266" t="s">
        <v>336</v>
      </c>
      <c r="Z20" s="266" t="s">
        <v>337</v>
      </c>
      <c r="AA20" s="266" t="s">
        <v>338</v>
      </c>
      <c r="AB20" s="266" t="s">
        <v>339</v>
      </c>
      <c r="AC20" s="267" t="s">
        <v>340</v>
      </c>
      <c r="AD20" s="266" t="s">
        <v>365</v>
      </c>
      <c r="AE20" s="227"/>
    </row>
    <row r="21" spans="1:31" ht="19.5" customHeight="1" outlineLevel="1">
      <c r="A21" s="344">
        <f>'Basisdaten zum Projekt'!D12</f>
        <v>44652</v>
      </c>
      <c r="B21" s="346">
        <f>'Basisdaten zum Projekt'!E12</f>
        <v>45016</v>
      </c>
      <c r="C21" s="320">
        <f>IFERROR(SUMIF(B:B,M21,G:G),0)</f>
        <v>61627.22</v>
      </c>
      <c r="D21" s="314">
        <f>MROUND(SUMIF(B:B,M21,F:F),0.5)</f>
        <v>174.5</v>
      </c>
      <c r="E21" s="322">
        <f>IFERROR(C21/D21,0)</f>
        <v>353.16458452722065</v>
      </c>
      <c r="F21" s="324">
        <f>E21*MROUND(J21,0.5)</f>
        <v>62686.713753581666</v>
      </c>
      <c r="G21" s="326">
        <f>SUMIF(B:B,M21,J:J)</f>
        <v>61949.5</v>
      </c>
      <c r="H21" s="328">
        <f>IFERROR(G21-F21,0)</f>
        <v>-737.21375358166551</v>
      </c>
      <c r="I21" s="342">
        <f>(SUMIF(B:B,M21,I:I))</f>
        <v>174.68749999999997</v>
      </c>
      <c r="J21" s="332">
        <f>IFERROR(((SUMIF(B:B,M21,AC:AC))/$H$6),0)</f>
        <v>177.33333333333334</v>
      </c>
      <c r="K21" s="314">
        <f>D21-J21</f>
        <v>-2.8333333333333428</v>
      </c>
      <c r="M21" s="254" t="s">
        <v>86</v>
      </c>
      <c r="N21" s="168">
        <f>IFERROR(IF(($I21&lt;$J21),(SUMIF($B:$B,$M21,N:N)/SUMIF($B:$B,$M21,$AC:$AC)*$I21),(SUMIF($B:$B,$M21,N:N)/SUMIF($B:$B,$M21,$AC:$AC)*$J21)),0)</f>
        <v>134.66576597744356</v>
      </c>
      <c r="O21" s="168">
        <f t="shared" ref="O21:AB29" si="1">IFERROR(IF(($I21&lt;$J21),(SUMIF($B:$B,$M21,O:O)/SUMIF($B:$B,$M21,$AC:$AC)*$I21),(SUMIF($B:$B,$M21,O:O)/SUMIF($B:$B,$M21,$AC:$AC)*$J21)),0)</f>
        <v>5.9308427318295731</v>
      </c>
      <c r="P21" s="168">
        <f t="shared" si="1"/>
        <v>13.512394266917291</v>
      </c>
      <c r="Q21" s="168">
        <f t="shared" si="1"/>
        <v>20.578497023809518</v>
      </c>
      <c r="R21" s="168">
        <f t="shared" si="1"/>
        <v>0</v>
      </c>
      <c r="S21" s="168">
        <f t="shared" si="1"/>
        <v>0</v>
      </c>
      <c r="T21" s="168">
        <f t="shared" si="1"/>
        <v>0</v>
      </c>
      <c r="U21" s="168">
        <f t="shared" si="1"/>
        <v>0</v>
      </c>
      <c r="V21" s="168">
        <f t="shared" si="1"/>
        <v>0</v>
      </c>
      <c r="W21" s="168">
        <f t="shared" si="1"/>
        <v>0</v>
      </c>
      <c r="X21" s="168">
        <f t="shared" si="1"/>
        <v>0</v>
      </c>
      <c r="Y21" s="168">
        <f t="shared" si="1"/>
        <v>0</v>
      </c>
      <c r="Z21" s="168">
        <f t="shared" si="1"/>
        <v>0</v>
      </c>
      <c r="AA21" s="168">
        <f t="shared" si="1"/>
        <v>0</v>
      </c>
      <c r="AB21" s="168">
        <f t="shared" si="1"/>
        <v>0</v>
      </c>
      <c r="AC21" s="268">
        <f>SUM(N21:AB21)</f>
        <v>174.68749999999994</v>
      </c>
      <c r="AD21" s="269">
        <f>ROUND(IF(F21&gt;G21,G21,F21),2)</f>
        <v>61949.5</v>
      </c>
      <c r="AE21" s="227"/>
    </row>
    <row r="22" spans="1:31" ht="19.5" customHeight="1" outlineLevel="1">
      <c r="A22" s="345"/>
      <c r="B22" s="347"/>
      <c r="C22" s="321"/>
      <c r="D22" s="315"/>
      <c r="E22" s="323"/>
      <c r="F22" s="325"/>
      <c r="G22" s="327"/>
      <c r="H22" s="329"/>
      <c r="I22" s="343"/>
      <c r="J22" s="333"/>
      <c r="K22" s="315"/>
      <c r="M22" s="257" t="s">
        <v>156</v>
      </c>
      <c r="N22" s="171">
        <f>IFERROR(IF(OR((N6+N7)=N21,N6=0),0,N21-N6-N7),"")</f>
        <v>0</v>
      </c>
      <c r="O22" s="171">
        <f t="shared" ref="O22:AC22" si="2">IFERROR(IF(OR((O6+O7)=O21,O6=0),0,O21-O6-O7),"")</f>
        <v>0</v>
      </c>
      <c r="P22" s="171">
        <f t="shared" si="2"/>
        <v>0</v>
      </c>
      <c r="Q22" s="171">
        <f t="shared" si="2"/>
        <v>0</v>
      </c>
      <c r="R22" s="171">
        <f t="shared" si="2"/>
        <v>0</v>
      </c>
      <c r="S22" s="171">
        <f t="shared" si="2"/>
        <v>0</v>
      </c>
      <c r="T22" s="171">
        <f t="shared" si="2"/>
        <v>0</v>
      </c>
      <c r="U22" s="171">
        <f t="shared" si="2"/>
        <v>0</v>
      </c>
      <c r="V22" s="171">
        <f t="shared" si="2"/>
        <v>0</v>
      </c>
      <c r="W22" s="171">
        <f t="shared" si="2"/>
        <v>0</v>
      </c>
      <c r="X22" s="171">
        <f t="shared" si="2"/>
        <v>0</v>
      </c>
      <c r="Y22" s="171">
        <f t="shared" si="2"/>
        <v>0</v>
      </c>
      <c r="Z22" s="171">
        <f t="shared" si="2"/>
        <v>0</v>
      </c>
      <c r="AA22" s="171">
        <f t="shared" si="2"/>
        <v>0</v>
      </c>
      <c r="AB22" s="171">
        <f t="shared" si="2"/>
        <v>0</v>
      </c>
      <c r="AC22" s="268">
        <f t="shared" si="2"/>
        <v>0</v>
      </c>
      <c r="AD22" s="270">
        <f>IFERROR(IF(OR((AD6+AD7)=AD21,AD6=0),0,AD21-AD6-AD7),"")</f>
        <v>322.27999999999884</v>
      </c>
      <c r="AE22" s="271" t="str">
        <f>IF((AD21)=AD6+AD7,"no adjustment needed",IF(AD6=0,"no adjustment needed","adjustment needed"))</f>
        <v>adjustment needed</v>
      </c>
    </row>
    <row r="23" spans="1:31" ht="19.5" customHeight="1" outlineLevel="1">
      <c r="A23" s="338">
        <f>'Basisdaten zum Projekt'!D13</f>
        <v>45017</v>
      </c>
      <c r="B23" s="340">
        <f>'Basisdaten zum Projekt'!E13</f>
        <v>45747</v>
      </c>
      <c r="C23" s="320">
        <f>IFERROR(SUMIF(B:B,M23,G:G),0)</f>
        <v>43935.99</v>
      </c>
      <c r="D23" s="314">
        <f>MROUND(SUMIF(B:B,M23,F:F),0.5)</f>
        <v>416.5</v>
      </c>
      <c r="E23" s="322">
        <f>IFERROR(C23/D23,0)</f>
        <v>105.48857142857142</v>
      </c>
      <c r="F23" s="324">
        <f>E23*MROUND(J23,0.5)</f>
        <v>13186.071428571428</v>
      </c>
      <c r="G23" s="326">
        <f>SUMIF(B:B,M23,J:J)</f>
        <v>43935.99</v>
      </c>
      <c r="H23" s="328">
        <f>IFERROR(G23-F23,0)</f>
        <v>30749.91857142857</v>
      </c>
      <c r="I23" s="330">
        <f t="shared" ref="I23:I29" si="3">(SUMIF(B:B,M23,I:I))</f>
        <v>416.56250000000006</v>
      </c>
      <c r="J23" s="332">
        <f>IFERROR(((SUMIF(B:B,M23,AC:AC))/$H$6),0)</f>
        <v>125.05813953488372</v>
      </c>
      <c r="K23" s="314">
        <f>D23-J23</f>
        <v>291.44186046511629</v>
      </c>
      <c r="M23" s="258" t="s">
        <v>87</v>
      </c>
      <c r="N23" s="168">
        <f>IFERROR(IF(($I23&lt;$J23),(SUMIF($B:$B,$M23,N:N)/SUMIF($B:$B,$M23,$AC:$AC)*$I23),(SUMIF($B:$B,$M23,N:N)/SUMIF($B:$B,$M23,$AC:$AC)*$J23)),0)</f>
        <v>68.449612403100787</v>
      </c>
      <c r="O23" s="168">
        <f t="shared" si="1"/>
        <v>19.722222222222225</v>
      </c>
      <c r="P23" s="168">
        <f t="shared" si="1"/>
        <v>22.157622739018088</v>
      </c>
      <c r="Q23" s="168">
        <f t="shared" si="1"/>
        <v>14.728682170542635</v>
      </c>
      <c r="R23" s="168">
        <f t="shared" si="1"/>
        <v>0</v>
      </c>
      <c r="S23" s="168">
        <f t="shared" si="1"/>
        <v>0</v>
      </c>
      <c r="T23" s="168">
        <f t="shared" si="1"/>
        <v>0</v>
      </c>
      <c r="U23" s="168">
        <f t="shared" si="1"/>
        <v>0</v>
      </c>
      <c r="V23" s="168">
        <f t="shared" si="1"/>
        <v>0</v>
      </c>
      <c r="W23" s="168">
        <f t="shared" si="1"/>
        <v>0</v>
      </c>
      <c r="X23" s="168">
        <f t="shared" si="1"/>
        <v>0</v>
      </c>
      <c r="Y23" s="168">
        <f t="shared" si="1"/>
        <v>0</v>
      </c>
      <c r="Z23" s="168">
        <f t="shared" si="1"/>
        <v>0</v>
      </c>
      <c r="AA23" s="168">
        <f t="shared" si="1"/>
        <v>0</v>
      </c>
      <c r="AB23" s="168">
        <f t="shared" si="1"/>
        <v>0</v>
      </c>
      <c r="AC23" s="268">
        <f>SUM(N23:AB23)</f>
        <v>125.05813953488374</v>
      </c>
      <c r="AD23" s="269">
        <f>ROUND(IF(F23&gt;G23,G23,F23),2)</f>
        <v>13186.07</v>
      </c>
      <c r="AE23" s="272"/>
    </row>
    <row r="24" spans="1:31" ht="19.5" customHeight="1" outlineLevel="1">
      <c r="A24" s="339"/>
      <c r="B24" s="341"/>
      <c r="C24" s="321"/>
      <c r="D24" s="315"/>
      <c r="E24" s="323"/>
      <c r="F24" s="325"/>
      <c r="G24" s="327"/>
      <c r="H24" s="329"/>
      <c r="I24" s="331"/>
      <c r="J24" s="333"/>
      <c r="K24" s="315"/>
      <c r="M24" s="259" t="s">
        <v>192</v>
      </c>
      <c r="N24" s="171">
        <f>IFERROR(IF(OR((N8+N9)=N23,N8=0),0,N23-N8-N9),"")</f>
        <v>0</v>
      </c>
      <c r="O24" s="171">
        <f t="shared" ref="O24:AC24" si="4">IFERROR(IF(OR((O8+O9)=O23,O8=0),0,O23-O8-O9),"")</f>
        <v>0</v>
      </c>
      <c r="P24" s="171">
        <f t="shared" si="4"/>
        <v>0</v>
      </c>
      <c r="Q24" s="171">
        <f t="shared" si="4"/>
        <v>0</v>
      </c>
      <c r="R24" s="171">
        <f t="shared" si="4"/>
        <v>0</v>
      </c>
      <c r="S24" s="171">
        <f t="shared" si="4"/>
        <v>0</v>
      </c>
      <c r="T24" s="171">
        <f t="shared" si="4"/>
        <v>0</v>
      </c>
      <c r="U24" s="171">
        <f t="shared" si="4"/>
        <v>0</v>
      </c>
      <c r="V24" s="171">
        <f t="shared" si="4"/>
        <v>0</v>
      </c>
      <c r="W24" s="171">
        <f t="shared" si="4"/>
        <v>0</v>
      </c>
      <c r="X24" s="171">
        <f t="shared" si="4"/>
        <v>0</v>
      </c>
      <c r="Y24" s="171">
        <f t="shared" si="4"/>
        <v>0</v>
      </c>
      <c r="Z24" s="171">
        <f t="shared" si="4"/>
        <v>0</v>
      </c>
      <c r="AA24" s="171">
        <f t="shared" si="4"/>
        <v>0</v>
      </c>
      <c r="AB24" s="171">
        <f t="shared" si="4"/>
        <v>0</v>
      </c>
      <c r="AC24" s="268">
        <f t="shared" si="4"/>
        <v>0</v>
      </c>
      <c r="AD24" s="270">
        <f>IFERROR(IF(OR((AD8+AD9)=AD23,AD8=0),0,AD23-AD8-AD9),"")</f>
        <v>0</v>
      </c>
      <c r="AE24" s="271" t="str">
        <f>IF((AD23)=AD8+AD9,"no adjustment needed",IF(AD8=0,"no adjustment needed","adjustment needed"))</f>
        <v>no adjustment needed</v>
      </c>
    </row>
    <row r="25" spans="1:31" ht="19.5" customHeight="1" outlineLevel="1">
      <c r="A25" s="334" t="str">
        <f>'Basisdaten zum Projekt'!D14</f>
        <v/>
      </c>
      <c r="B25" s="336" t="str">
        <f>'Basisdaten zum Projekt'!E14</f>
        <v/>
      </c>
      <c r="C25" s="320">
        <f>IFERROR(SUMIF(B:B,M25,G:G),0)</f>
        <v>0</v>
      </c>
      <c r="D25" s="314">
        <f>MROUND(SUMIF(B:B,M25,F:F),0.5)</f>
        <v>0</v>
      </c>
      <c r="E25" s="322">
        <f>IFERROR(C25/D25,0)</f>
        <v>0</v>
      </c>
      <c r="F25" s="324">
        <f>E25*MROUND(J25,0.5)</f>
        <v>0</v>
      </c>
      <c r="G25" s="326">
        <f>SUMIF(B:B,M25,J:J)</f>
        <v>0</v>
      </c>
      <c r="H25" s="328">
        <f>IFERROR(G25-F25,0)</f>
        <v>0</v>
      </c>
      <c r="I25" s="330">
        <f t="shared" si="3"/>
        <v>0</v>
      </c>
      <c r="J25" s="332">
        <f>IFERROR(((SUMIF(B:B,M25,AC:AC))/$H$6),0)</f>
        <v>0</v>
      </c>
      <c r="K25" s="314">
        <f t="shared" ref="K25:K29" si="5">D25-J25</f>
        <v>0</v>
      </c>
      <c r="M25" s="260" t="s">
        <v>88</v>
      </c>
      <c r="N25" s="168">
        <f>IFERROR(IF(($I25&lt;$J25),(SUMIF($B:$B,$M25,N:N)/SUMIF($B:$B,$M25,$AC:$AC)*$I25),(SUMIF($B:$B,$M25,N:N)/SUMIF($B:$B,$M25,$AC:$AC)*$J25)),0)</f>
        <v>0</v>
      </c>
      <c r="O25" s="168">
        <f t="shared" si="1"/>
        <v>0</v>
      </c>
      <c r="P25" s="168">
        <f t="shared" si="1"/>
        <v>0</v>
      </c>
      <c r="Q25" s="168">
        <f t="shared" si="1"/>
        <v>0</v>
      </c>
      <c r="R25" s="168">
        <f t="shared" si="1"/>
        <v>0</v>
      </c>
      <c r="S25" s="168">
        <f t="shared" si="1"/>
        <v>0</v>
      </c>
      <c r="T25" s="168">
        <f t="shared" si="1"/>
        <v>0</v>
      </c>
      <c r="U25" s="168">
        <f t="shared" si="1"/>
        <v>0</v>
      </c>
      <c r="V25" s="168">
        <f t="shared" si="1"/>
        <v>0</v>
      </c>
      <c r="W25" s="168">
        <f t="shared" si="1"/>
        <v>0</v>
      </c>
      <c r="X25" s="168">
        <f t="shared" si="1"/>
        <v>0</v>
      </c>
      <c r="Y25" s="168">
        <f t="shared" si="1"/>
        <v>0</v>
      </c>
      <c r="Z25" s="168">
        <f t="shared" si="1"/>
        <v>0</v>
      </c>
      <c r="AA25" s="168">
        <f t="shared" si="1"/>
        <v>0</v>
      </c>
      <c r="AB25" s="168">
        <f t="shared" si="1"/>
        <v>0</v>
      </c>
      <c r="AC25" s="268">
        <f t="shared" ref="AC25:AC59" si="6">SUM(N25:AB25)</f>
        <v>0</v>
      </c>
      <c r="AD25" s="269">
        <f>ROUND(IF(F25&gt;G25,G25,F25),2)</f>
        <v>0</v>
      </c>
      <c r="AE25" s="272"/>
    </row>
    <row r="26" spans="1:31" ht="19.5" customHeight="1" outlineLevel="1">
      <c r="A26" s="335"/>
      <c r="B26" s="337"/>
      <c r="C26" s="321"/>
      <c r="D26" s="315"/>
      <c r="E26" s="323"/>
      <c r="F26" s="325"/>
      <c r="G26" s="327"/>
      <c r="H26" s="329"/>
      <c r="I26" s="331"/>
      <c r="J26" s="333"/>
      <c r="K26" s="315"/>
      <c r="M26" s="261" t="s">
        <v>228</v>
      </c>
      <c r="N26" s="171">
        <f>IFERROR(IF(OR((N10+N11)=N25,N10=0),0,N25-N10-N11),"")</f>
        <v>0</v>
      </c>
      <c r="O26" s="171">
        <f t="shared" ref="O26:AC26" si="7">IFERROR(IF(OR((O10+O11)=O25,O10=0),0,O25-O10-O11),"")</f>
        <v>0</v>
      </c>
      <c r="P26" s="171">
        <f>IFERROR(IF(OR((P10+P11)=P25,P10=0),0,P25-P10-P11),"")</f>
        <v>0</v>
      </c>
      <c r="Q26" s="171">
        <f t="shared" si="7"/>
        <v>0</v>
      </c>
      <c r="R26" s="171">
        <f t="shared" si="7"/>
        <v>0</v>
      </c>
      <c r="S26" s="171">
        <f t="shared" si="7"/>
        <v>0</v>
      </c>
      <c r="T26" s="171">
        <f t="shared" si="7"/>
        <v>0</v>
      </c>
      <c r="U26" s="171">
        <f t="shared" si="7"/>
        <v>0</v>
      </c>
      <c r="V26" s="171">
        <f t="shared" si="7"/>
        <v>0</v>
      </c>
      <c r="W26" s="171">
        <f t="shared" si="7"/>
        <v>0</v>
      </c>
      <c r="X26" s="171">
        <f t="shared" si="7"/>
        <v>0</v>
      </c>
      <c r="Y26" s="171">
        <f t="shared" si="7"/>
        <v>0</v>
      </c>
      <c r="Z26" s="171">
        <f t="shared" si="7"/>
        <v>0</v>
      </c>
      <c r="AA26" s="171">
        <f t="shared" si="7"/>
        <v>0</v>
      </c>
      <c r="AB26" s="171">
        <f t="shared" si="7"/>
        <v>0</v>
      </c>
      <c r="AC26" s="268">
        <f t="shared" si="7"/>
        <v>0</v>
      </c>
      <c r="AD26" s="270">
        <f>IFERROR(IF(OR((AD10+AD11)=AD25,AD10=0),0,AD25-AD10-AD11),"")</f>
        <v>0</v>
      </c>
      <c r="AE26" s="271" t="str">
        <f>IF((AD25)=AD10+AD11,"no adjustment needed",IF(AD10=0,"no adjustment needed","adjustment needed"))</f>
        <v>no adjustment needed</v>
      </c>
    </row>
    <row r="27" spans="1:31" ht="19.5" customHeight="1" outlineLevel="1">
      <c r="A27" s="316" t="str">
        <f>'Basisdaten zum Projekt'!D15</f>
        <v/>
      </c>
      <c r="B27" s="318" t="str">
        <f>'Basisdaten zum Projekt'!E15</f>
        <v/>
      </c>
      <c r="C27" s="320">
        <f>IFERROR(SUMIF(B:B,M27,G:G),0)</f>
        <v>0</v>
      </c>
      <c r="D27" s="314">
        <f>MROUND(SUMIF(B:B,M27,F:F),0.5)</f>
        <v>0</v>
      </c>
      <c r="E27" s="322">
        <f>IFERROR(C27/D27,0)</f>
        <v>0</v>
      </c>
      <c r="F27" s="324">
        <f>E27*MROUND(J27,0.5)</f>
        <v>0</v>
      </c>
      <c r="G27" s="326">
        <f>SUMIF(B:B,M27,J:J)</f>
        <v>0</v>
      </c>
      <c r="H27" s="328">
        <f>IFERROR(G27-F27,0)</f>
        <v>0</v>
      </c>
      <c r="I27" s="330">
        <f t="shared" si="3"/>
        <v>0</v>
      </c>
      <c r="J27" s="332">
        <f>IFERROR(((SUMIF(B:B,M27,AC:AC))/$H$6),0)</f>
        <v>0</v>
      </c>
      <c r="K27" s="314">
        <f t="shared" si="5"/>
        <v>0</v>
      </c>
      <c r="M27" s="262" t="s">
        <v>89</v>
      </c>
      <c r="N27" s="168">
        <f>IFERROR(IF(($I27&lt;$J27),(SUMIF($B:$B,$M27,N:N)/SUMIF($B:$B,$M27,$AC:$AC)*$I27),(SUMIF($B:$B,$M27,N:N)/SUMIF($B:$B,$M27,$AC:$AC)*$J27)),0)</f>
        <v>0</v>
      </c>
      <c r="O27" s="168">
        <f t="shared" si="1"/>
        <v>0</v>
      </c>
      <c r="P27" s="168">
        <f t="shared" si="1"/>
        <v>0</v>
      </c>
      <c r="Q27" s="168">
        <f t="shared" si="1"/>
        <v>0</v>
      </c>
      <c r="R27" s="168">
        <f t="shared" si="1"/>
        <v>0</v>
      </c>
      <c r="S27" s="168">
        <f t="shared" si="1"/>
        <v>0</v>
      </c>
      <c r="T27" s="168">
        <f t="shared" si="1"/>
        <v>0</v>
      </c>
      <c r="U27" s="168">
        <f t="shared" si="1"/>
        <v>0</v>
      </c>
      <c r="V27" s="168">
        <f t="shared" si="1"/>
        <v>0</v>
      </c>
      <c r="W27" s="168">
        <f t="shared" si="1"/>
        <v>0</v>
      </c>
      <c r="X27" s="168">
        <f t="shared" si="1"/>
        <v>0</v>
      </c>
      <c r="Y27" s="168">
        <f t="shared" si="1"/>
        <v>0</v>
      </c>
      <c r="Z27" s="168">
        <f t="shared" si="1"/>
        <v>0</v>
      </c>
      <c r="AA27" s="168">
        <f t="shared" si="1"/>
        <v>0</v>
      </c>
      <c r="AB27" s="168">
        <f t="shared" si="1"/>
        <v>0</v>
      </c>
      <c r="AC27" s="268">
        <f t="shared" si="6"/>
        <v>0</v>
      </c>
      <c r="AD27" s="269">
        <f>ROUND(IF(F27&gt;G27,G27,F27),2)</f>
        <v>0</v>
      </c>
      <c r="AE27" s="227"/>
    </row>
    <row r="28" spans="1:31" ht="19.5" customHeight="1" outlineLevel="1">
      <c r="A28" s="317"/>
      <c r="B28" s="319"/>
      <c r="C28" s="321"/>
      <c r="D28" s="315"/>
      <c r="E28" s="323"/>
      <c r="F28" s="325"/>
      <c r="G28" s="327"/>
      <c r="H28" s="329"/>
      <c r="I28" s="331"/>
      <c r="J28" s="333"/>
      <c r="K28" s="315"/>
      <c r="M28" s="262" t="s">
        <v>264</v>
      </c>
      <c r="N28" s="171">
        <f>IFERROR(IF(OR((N12+N13)=N27,N12=0),0,N27-N12-N13),"")</f>
        <v>0</v>
      </c>
      <c r="O28" s="171">
        <f t="shared" ref="O28:AC28" si="8">IFERROR(IF(OR((O12+O13)=O27,O12=0),0,O27-O12-O13),"")</f>
        <v>0</v>
      </c>
      <c r="P28" s="171">
        <f t="shared" si="8"/>
        <v>0</v>
      </c>
      <c r="Q28" s="171">
        <f t="shared" si="8"/>
        <v>0</v>
      </c>
      <c r="R28" s="171">
        <f t="shared" si="8"/>
        <v>0</v>
      </c>
      <c r="S28" s="171">
        <f t="shared" si="8"/>
        <v>0</v>
      </c>
      <c r="T28" s="171">
        <f t="shared" si="8"/>
        <v>0</v>
      </c>
      <c r="U28" s="171">
        <f t="shared" si="8"/>
        <v>0</v>
      </c>
      <c r="V28" s="171">
        <f t="shared" si="8"/>
        <v>0</v>
      </c>
      <c r="W28" s="171">
        <f t="shared" si="8"/>
        <v>0</v>
      </c>
      <c r="X28" s="171">
        <f t="shared" si="8"/>
        <v>0</v>
      </c>
      <c r="Y28" s="171">
        <f t="shared" si="8"/>
        <v>0</v>
      </c>
      <c r="Z28" s="171">
        <f t="shared" si="8"/>
        <v>0</v>
      </c>
      <c r="AA28" s="171">
        <f t="shared" si="8"/>
        <v>0</v>
      </c>
      <c r="AB28" s="171">
        <f t="shared" si="8"/>
        <v>0</v>
      </c>
      <c r="AC28" s="268">
        <f t="shared" si="8"/>
        <v>0</v>
      </c>
      <c r="AD28" s="270">
        <f>IFERROR(IF(OR((AD12+AD13)=AD27,AD12=0),0,AD27-AD12-AD13),"")</f>
        <v>0</v>
      </c>
      <c r="AE28" s="271" t="str">
        <f>IF((AD27)=AD12+AD13,"no adjustment needed",IF(AD12=0,"no adjustment needed","adjustment needed"))</f>
        <v>no adjustment needed</v>
      </c>
    </row>
    <row r="29" spans="1:31" ht="19.5" customHeight="1" outlineLevel="1">
      <c r="A29" s="175" t="str">
        <f>'Basisdaten zum Projekt'!D16</f>
        <v/>
      </c>
      <c r="B29" s="176" t="str">
        <f>'Basisdaten zum Projekt'!E16</f>
        <v/>
      </c>
      <c r="C29" s="177">
        <f>IFERROR(SUMIF(B:B,M29,G:G),0)</f>
        <v>0</v>
      </c>
      <c r="D29" s="178">
        <f>MROUND(SUMIF(A:A,M29,G:G),0.5)</f>
        <v>0</v>
      </c>
      <c r="E29" s="179">
        <f>IFERROR(C29/D29,0)</f>
        <v>0</v>
      </c>
      <c r="F29" s="180">
        <f>E29*MROUND(J29,0.5)</f>
        <v>0</v>
      </c>
      <c r="G29" s="181">
        <f>SUMIF(B:B,M29,J:J)</f>
        <v>0</v>
      </c>
      <c r="H29" s="182">
        <f>IFERROR(G29-F29,0)</f>
        <v>0</v>
      </c>
      <c r="I29" s="183">
        <f t="shared" si="3"/>
        <v>0</v>
      </c>
      <c r="J29" s="167">
        <f>IFERROR(((SUMIF(B:B,M29,AC:AC))/$H$6),0)</f>
        <v>0</v>
      </c>
      <c r="K29" s="166">
        <f t="shared" si="5"/>
        <v>0</v>
      </c>
      <c r="M29" s="263" t="s">
        <v>90</v>
      </c>
      <c r="N29" s="168">
        <f>IFERROR(IF(($I29&lt;$J29),(SUMIF($B:$B,$M29,N:N)/SUMIF($B:$B,$M29,$AC:$AC)*$I29),(SUMIF($B:$B,$M29,N:N)/SUMIF($B:$B,$M29,$AC:$AC)*$J29)),0)</f>
        <v>0</v>
      </c>
      <c r="O29" s="168">
        <f t="shared" si="1"/>
        <v>0</v>
      </c>
      <c r="P29" s="168">
        <f t="shared" si="1"/>
        <v>0</v>
      </c>
      <c r="Q29" s="168">
        <f t="shared" si="1"/>
        <v>0</v>
      </c>
      <c r="R29" s="168">
        <f t="shared" si="1"/>
        <v>0</v>
      </c>
      <c r="S29" s="168">
        <f t="shared" si="1"/>
        <v>0</v>
      </c>
      <c r="T29" s="168">
        <f t="shared" si="1"/>
        <v>0</v>
      </c>
      <c r="U29" s="168">
        <f t="shared" si="1"/>
        <v>0</v>
      </c>
      <c r="V29" s="168">
        <f t="shared" si="1"/>
        <v>0</v>
      </c>
      <c r="W29" s="168">
        <f t="shared" si="1"/>
        <v>0</v>
      </c>
      <c r="X29" s="168">
        <f t="shared" si="1"/>
        <v>0</v>
      </c>
      <c r="Y29" s="168">
        <f t="shared" si="1"/>
        <v>0</v>
      </c>
      <c r="Z29" s="168">
        <f t="shared" si="1"/>
        <v>0</v>
      </c>
      <c r="AA29" s="168">
        <f t="shared" si="1"/>
        <v>0</v>
      </c>
      <c r="AB29" s="168">
        <f t="shared" si="1"/>
        <v>0</v>
      </c>
      <c r="AC29" s="268">
        <f t="shared" si="6"/>
        <v>0</v>
      </c>
      <c r="AD29" s="269">
        <f>ROUND(IF(F29&gt;G29,G29,F29),2)</f>
        <v>0</v>
      </c>
      <c r="AE29" s="227"/>
    </row>
    <row r="30" spans="1:31" outlineLevel="1">
      <c r="A30" s="184"/>
      <c r="B30" s="184"/>
      <c r="C30" s="96"/>
      <c r="D30" s="96"/>
      <c r="E30" s="185"/>
      <c r="F30" s="186"/>
      <c r="G30" s="187"/>
      <c r="H30" s="155"/>
      <c r="J30" s="186"/>
      <c r="K30" s="188"/>
      <c r="M30" s="151"/>
      <c r="N30" s="151"/>
      <c r="O30" s="151"/>
      <c r="P30" s="151"/>
      <c r="Q30" s="151"/>
      <c r="R30" s="151"/>
      <c r="S30" s="151"/>
      <c r="T30" s="151"/>
      <c r="U30" s="151"/>
      <c r="V30" s="151"/>
      <c r="W30" s="151"/>
      <c r="X30" s="151"/>
      <c r="Y30" s="151"/>
      <c r="Z30" s="151"/>
      <c r="AA30" s="151"/>
      <c r="AB30" s="151"/>
      <c r="AC30" s="151"/>
      <c r="AD30" s="151"/>
    </row>
    <row r="31" spans="1:31" outlineLevel="1">
      <c r="A31" s="184"/>
      <c r="B31" s="184"/>
      <c r="C31" s="184"/>
      <c r="D31" s="184"/>
      <c r="E31" s="185"/>
      <c r="F31" s="186"/>
      <c r="G31" s="187"/>
      <c r="H31" s="155"/>
      <c r="K31" s="188"/>
      <c r="M31" s="151"/>
      <c r="N31" s="151"/>
      <c r="O31" s="151"/>
      <c r="P31" s="151"/>
      <c r="Q31" s="151"/>
      <c r="R31" s="151"/>
      <c r="S31" s="151"/>
      <c r="T31" s="151"/>
      <c r="U31" s="151"/>
      <c r="V31" s="151"/>
      <c r="W31" s="151"/>
      <c r="X31" s="151"/>
      <c r="Y31" s="151"/>
      <c r="Z31" s="151"/>
      <c r="AA31" s="151"/>
      <c r="AB31" s="151"/>
      <c r="AC31" s="151"/>
      <c r="AD31" s="151"/>
    </row>
    <row r="32" spans="1:31" ht="31.5">
      <c r="C32" s="305" t="s">
        <v>64</v>
      </c>
      <c r="D32" s="305"/>
      <c r="E32" s="305"/>
      <c r="F32" s="305"/>
      <c r="G32" s="305"/>
      <c r="H32" s="305"/>
      <c r="I32" s="305"/>
      <c r="J32" s="190"/>
      <c r="N32" s="120"/>
    </row>
    <row r="33" spans="1:31">
      <c r="N33" s="120"/>
    </row>
    <row r="34" spans="1:31" ht="47.25" customHeight="1">
      <c r="C34" s="52" t="s">
        <v>366</v>
      </c>
      <c r="D34" s="52" t="s">
        <v>367</v>
      </c>
      <c r="E34" s="52" t="s">
        <v>368</v>
      </c>
      <c r="F34" s="52" t="s">
        <v>395</v>
      </c>
      <c r="G34" s="52" t="s">
        <v>370</v>
      </c>
      <c r="H34" s="191"/>
      <c r="I34" s="192"/>
      <c r="J34" s="192"/>
      <c r="M34" s="120"/>
    </row>
    <row r="35" spans="1:31" ht="15" customHeight="1" outlineLevel="1">
      <c r="C35" s="193">
        <f>IF('Basisdaten zum Projekt'!C5=0,0,DATE(YEAR('Basisdaten zum Projekt'!C5),1,1))</f>
        <v>44562</v>
      </c>
      <c r="D35" s="194">
        <f>F60</f>
        <v>120.9375</v>
      </c>
      <c r="E35" s="195">
        <f>IFERROR(AC61,0)</f>
        <v>122.76873385012919</v>
      </c>
      <c r="F35" s="196">
        <f t="shared" ref="F35:F41" si="9">D35-E35</f>
        <v>-1.8312338501291947</v>
      </c>
      <c r="G35" s="197" t="str">
        <f>INDEX($B$1:B149,SUMPRODUCT(MAX((B48:B59&lt;&gt;"")*ROW(B48:B59))))</f>
        <v>P1</v>
      </c>
      <c r="H35" s="306" t="s">
        <v>371</v>
      </c>
      <c r="I35" s="198"/>
      <c r="J35" s="198"/>
      <c r="K35" s="199"/>
      <c r="L35" s="200"/>
      <c r="M35" s="201"/>
    </row>
    <row r="36" spans="1:31" outlineLevel="1">
      <c r="C36" s="193">
        <f>IFERROR(IF(EDATE(C35,12)&lt;=(DATE(YEAR('Basisdaten zum Projekt'!$C$6),1,1)),EDATE(C35,12),""),"")</f>
        <v>44927</v>
      </c>
      <c r="D36" s="194">
        <f>F75</f>
        <v>214.99999999999997</v>
      </c>
      <c r="E36" s="195">
        <f>IFERROR(AC76,0)</f>
        <v>179.62273901808783</v>
      </c>
      <c r="F36" s="196">
        <f t="shared" si="9"/>
        <v>35.377260981912144</v>
      </c>
      <c r="G36" s="197" t="str">
        <f>INDEX(B1:B149,SUMPRODUCT(MAX((B63:B74&lt;&gt;"")*ROW(B63:B74))))</f>
        <v>P2</v>
      </c>
      <c r="H36" s="306"/>
      <c r="I36" s="198"/>
      <c r="J36" s="198"/>
      <c r="K36" s="199"/>
      <c r="L36" s="199"/>
      <c r="M36" s="120"/>
    </row>
    <row r="37" spans="1:31" outlineLevel="1">
      <c r="C37" s="193">
        <f>IFERROR(IF(EDATE(C36,12)&lt;=(DATE(YEAR('Basisdaten zum Projekt'!$C$6),1,1)),EDATE(C36,12),""),"")</f>
        <v>45292</v>
      </c>
      <c r="D37" s="194">
        <f>F90</f>
        <v>214.99999999999997</v>
      </c>
      <c r="E37" s="195">
        <f>IFERROR(AC91,0)</f>
        <v>0</v>
      </c>
      <c r="F37" s="196">
        <f t="shared" si="9"/>
        <v>214.99999999999997</v>
      </c>
      <c r="G37" s="197" t="str">
        <f>INDEX(B1:B149,SUMPRODUCT(MAX((B78:B89&lt;&gt;"")*ROW(B78:B89))))</f>
        <v>P2</v>
      </c>
      <c r="H37" s="306"/>
    </row>
    <row r="38" spans="1:31" outlineLevel="1">
      <c r="C38" s="193">
        <f>IFERROR(IF(EDATE(C37,12)&lt;=(DATE(YEAR('Basisdaten zum Projekt'!$C$6),1,1)),EDATE(C37,12),""),"")</f>
        <v>45658</v>
      </c>
      <c r="D38" s="194">
        <f>F105</f>
        <v>40.3125</v>
      </c>
      <c r="E38" s="195">
        <f>IFERROR(AC106,0)</f>
        <v>0</v>
      </c>
      <c r="F38" s="196">
        <f t="shared" si="9"/>
        <v>40.3125</v>
      </c>
      <c r="G38" s="197" t="str">
        <f>INDEX(B1:B149,SUMPRODUCT(MAX((B93:B104&lt;&gt;"")*ROW(B93:B104))))</f>
        <v>P2</v>
      </c>
      <c r="H38" s="306"/>
      <c r="M38" s="120"/>
    </row>
    <row r="39" spans="1:31" outlineLevel="1">
      <c r="C39" s="193" t="str">
        <f>IFERROR(IF(EDATE(C38,12)&lt;=(DATE(YEAR('Basisdaten zum Projekt'!$C$6),1,1)),EDATE(C38,12),""),"")</f>
        <v/>
      </c>
      <c r="D39" s="194">
        <f>F120</f>
        <v>0</v>
      </c>
      <c r="E39" s="195">
        <f>IFERROR(AC121,0)</f>
        <v>0</v>
      </c>
      <c r="F39" s="196">
        <f t="shared" si="9"/>
        <v>0</v>
      </c>
      <c r="G39" s="197">
        <f>INDEX(B1:B149,SUMPRODUCT(MAX((B108:B119&lt;&gt;"")*ROW(B108:B119))))</f>
        <v>0</v>
      </c>
      <c r="H39" s="306"/>
      <c r="M39" s="202"/>
    </row>
    <row r="40" spans="1:31" outlineLevel="1">
      <c r="C40" s="193" t="str">
        <f>IFERROR(IF(EDATE(C39,12)&lt;=(DATE(YEAR('Basisdaten zum Projekt'!$C$6),1,1)),EDATE(C39,12),""),"")</f>
        <v/>
      </c>
      <c r="D40" s="194">
        <f>F135</f>
        <v>0</v>
      </c>
      <c r="E40" s="195">
        <f>IFERROR(AC136,0)</f>
        <v>0</v>
      </c>
      <c r="F40" s="196">
        <f t="shared" si="9"/>
        <v>0</v>
      </c>
      <c r="G40" s="197">
        <f>INDEX(B1:B149,SUMPRODUCT(MAX((B123:B134&lt;&gt;"")*ROW(B123:B134))))</f>
        <v>0</v>
      </c>
      <c r="H40" s="306"/>
      <c r="M40" s="120"/>
    </row>
    <row r="41" spans="1:31" outlineLevel="1">
      <c r="C41" s="193" t="str">
        <f>IFERROR(IF(EDATE(C40,12)&lt;=(DATE(YEAR('Basisdaten zum Projekt'!$C$6),1,1)),EDATE(C40,12),""),"")</f>
        <v/>
      </c>
      <c r="D41" s="194">
        <f>F150</f>
        <v>0</v>
      </c>
      <c r="E41" s="195">
        <f>IFERROR(AC151,0)</f>
        <v>0</v>
      </c>
      <c r="F41" s="196">
        <f t="shared" si="9"/>
        <v>0</v>
      </c>
      <c r="G41" s="197">
        <f>INDEX(B1:B149,SUMPRODUCT(MAX((B138:B149&lt;&gt;"")*ROW(B138:B149))))</f>
        <v>0</v>
      </c>
      <c r="H41" s="306"/>
      <c r="N41" s="120"/>
    </row>
    <row r="42" spans="1:31" outlineLevel="1">
      <c r="E42" s="203"/>
      <c r="F42" s="204"/>
      <c r="G42" s="154"/>
      <c r="H42" s="205"/>
      <c r="I42" s="206"/>
      <c r="J42" s="207"/>
      <c r="O42" s="120"/>
    </row>
    <row r="43" spans="1:31" ht="24.75" customHeight="1" outlineLevel="1">
      <c r="E43" s="203"/>
      <c r="F43" s="204"/>
      <c r="G43" s="154"/>
      <c r="H43" s="205"/>
      <c r="I43" s="208"/>
      <c r="J43" s="208"/>
      <c r="K43" s="207"/>
      <c r="O43" s="120"/>
    </row>
    <row r="44" spans="1:31" ht="33.75">
      <c r="B44" s="305" t="s">
        <v>58</v>
      </c>
      <c r="C44" s="305"/>
      <c r="D44" s="305"/>
      <c r="E44" s="305"/>
      <c r="F44" s="305"/>
      <c r="G44" s="305"/>
      <c r="H44" s="305"/>
      <c r="I44" s="305"/>
      <c r="J44" s="305"/>
      <c r="K44" s="209"/>
      <c r="M44" s="307" t="s">
        <v>60</v>
      </c>
      <c r="N44" s="307"/>
      <c r="O44" s="307"/>
      <c r="P44" s="307"/>
      <c r="Q44" s="307"/>
      <c r="R44" s="307"/>
      <c r="S44" s="307"/>
      <c r="T44" s="307"/>
      <c r="U44" s="307"/>
      <c r="V44" s="307"/>
      <c r="W44" s="307"/>
      <c r="X44" s="307"/>
      <c r="Y44" s="307"/>
      <c r="Z44" s="307"/>
      <c r="AA44" s="307"/>
      <c r="AB44" s="307"/>
      <c r="AC44" s="307"/>
      <c r="AD44" s="307"/>
      <c r="AE44" s="307"/>
    </row>
    <row r="45" spans="1:31">
      <c r="A45" s="50"/>
      <c r="E45" s="50"/>
    </row>
    <row r="46" spans="1:31" ht="15.75" customHeight="1">
      <c r="B46" s="210"/>
      <c r="C46" s="210"/>
      <c r="D46" s="210"/>
      <c r="E46" s="308" t="s">
        <v>353</v>
      </c>
      <c r="F46" s="309"/>
      <c r="G46" s="310"/>
      <c r="H46" s="308" t="s">
        <v>354</v>
      </c>
      <c r="I46" s="309"/>
      <c r="J46" s="310"/>
      <c r="N46" s="311" t="s">
        <v>372</v>
      </c>
      <c r="O46" s="312"/>
      <c r="P46" s="312"/>
      <c r="Q46" s="312"/>
      <c r="R46" s="312"/>
      <c r="S46" s="312"/>
      <c r="T46" s="312"/>
      <c r="U46" s="312"/>
      <c r="V46" s="312"/>
      <c r="W46" s="312"/>
      <c r="X46" s="312"/>
      <c r="Y46" s="312"/>
      <c r="Z46" s="312"/>
      <c r="AA46" s="312"/>
      <c r="AB46" s="312"/>
      <c r="AC46" s="313"/>
    </row>
    <row r="47" spans="1:31" ht="49.5" customHeight="1">
      <c r="B47" s="211" t="s">
        <v>117</v>
      </c>
      <c r="C47" s="211" t="s">
        <v>80</v>
      </c>
      <c r="D47" s="212" t="s">
        <v>373</v>
      </c>
      <c r="E47" s="213" t="s">
        <v>374</v>
      </c>
      <c r="F47" s="36" t="s">
        <v>375</v>
      </c>
      <c r="G47" s="214" t="s">
        <v>376</v>
      </c>
      <c r="H47" s="215" t="s">
        <v>374</v>
      </c>
      <c r="I47" s="36" t="s">
        <v>375</v>
      </c>
      <c r="J47" s="214" t="s">
        <v>377</v>
      </c>
      <c r="M47" s="36" t="s">
        <v>373</v>
      </c>
      <c r="N47" s="216" t="s">
        <v>378</v>
      </c>
      <c r="O47" s="216" t="s">
        <v>379</v>
      </c>
      <c r="P47" s="216" t="s">
        <v>380</v>
      </c>
      <c r="Q47" s="216" t="s">
        <v>381</v>
      </c>
      <c r="R47" s="216" t="s">
        <v>382</v>
      </c>
      <c r="S47" s="36" t="s">
        <v>383</v>
      </c>
      <c r="T47" s="36" t="s">
        <v>384</v>
      </c>
      <c r="U47" s="36" t="s">
        <v>385</v>
      </c>
      <c r="V47" s="36" t="s">
        <v>386</v>
      </c>
      <c r="W47" s="36" t="s">
        <v>387</v>
      </c>
      <c r="X47" s="36" t="s">
        <v>388</v>
      </c>
      <c r="Y47" s="36" t="s">
        <v>389</v>
      </c>
      <c r="Z47" s="36" t="s">
        <v>390</v>
      </c>
      <c r="AA47" s="36" t="s">
        <v>391</v>
      </c>
      <c r="AB47" s="36" t="s">
        <v>392</v>
      </c>
      <c r="AC47" s="216" t="s">
        <v>393</v>
      </c>
      <c r="AE47" s="217"/>
    </row>
    <row r="48" spans="1:31" outlineLevel="1">
      <c r="B48" s="218"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8">
        <f>IF(DATE(YEAR('Basisdaten zum Projekt'!$C$5),MONTH('Basisdaten zum Projekt'!$C$5),1)=D48,1,0)</f>
        <v>0</v>
      </c>
      <c r="D48" s="219">
        <f>IF('Basisdaten zum Projekt'!C5=0,0,DATE(YEAR('Basisdaten zum Projekt'!$C$5),1,1))</f>
        <v>44562</v>
      </c>
      <c r="E48" s="220"/>
      <c r="F48" s="168">
        <f t="shared" ref="F48:F59" si="10">215/12*E48</f>
        <v>0</v>
      </c>
      <c r="G48" s="221"/>
      <c r="H48" s="220"/>
      <c r="I48" s="168">
        <f t="shared" ref="I48:I59" si="11">215/12*H48</f>
        <v>0</v>
      </c>
      <c r="J48" s="222"/>
      <c r="M48" s="219">
        <f t="shared" ref="M48:M105" si="12">D48</f>
        <v>44562</v>
      </c>
      <c r="N48" s="223"/>
      <c r="O48" s="223"/>
      <c r="P48" s="223"/>
      <c r="Q48" s="223"/>
      <c r="R48" s="223"/>
      <c r="S48" s="223"/>
      <c r="T48" s="223"/>
      <c r="U48" s="223"/>
      <c r="V48" s="223"/>
      <c r="W48" s="223"/>
      <c r="X48" s="223"/>
      <c r="Y48" s="223"/>
      <c r="Z48" s="223"/>
      <c r="AA48" s="223"/>
      <c r="AB48" s="223"/>
      <c r="AC48" s="195">
        <f t="shared" si="6"/>
        <v>0</v>
      </c>
      <c r="AE48" s="217"/>
    </row>
    <row r="49" spans="2:31" outlineLevel="1">
      <c r="B49" s="218"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8">
        <f>IF(C48&gt;0,C48+1,IF(DATE(YEAR('Basisdaten zum Projekt'!$C$5),MONTH('Basisdaten zum Projekt'!$C$5),1)=D49,1,0))</f>
        <v>0</v>
      </c>
      <c r="D49" s="219">
        <f t="shared" ref="D49:D59" si="13">DATE(YEAR(D48),MONTH(D48)+1,DAY(D48))</f>
        <v>44593</v>
      </c>
      <c r="E49" s="220"/>
      <c r="F49" s="168">
        <f t="shared" si="10"/>
        <v>0</v>
      </c>
      <c r="G49" s="221"/>
      <c r="H49" s="220"/>
      <c r="I49" s="168">
        <f t="shared" si="11"/>
        <v>0</v>
      </c>
      <c r="J49" s="222"/>
      <c r="M49" s="219">
        <f t="shared" si="12"/>
        <v>44593</v>
      </c>
      <c r="N49" s="223"/>
      <c r="O49" s="223"/>
      <c r="P49" s="223"/>
      <c r="Q49" s="223"/>
      <c r="R49" s="223"/>
      <c r="S49" s="223"/>
      <c r="T49" s="223"/>
      <c r="U49" s="223"/>
      <c r="V49" s="223"/>
      <c r="W49" s="223"/>
      <c r="X49" s="223"/>
      <c r="Y49" s="223"/>
      <c r="Z49" s="223"/>
      <c r="AA49" s="223"/>
      <c r="AB49" s="223"/>
      <c r="AC49" s="195">
        <f t="shared" si="6"/>
        <v>0</v>
      </c>
      <c r="AE49" s="217"/>
    </row>
    <row r="50" spans="2:31" outlineLevel="1">
      <c r="B50" s="218"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8">
        <f>IF(C49&gt;0,C49+1,IF(DATE(YEAR('Basisdaten zum Projekt'!$C$5),MONTH('Basisdaten zum Projekt'!$C$5),1)=D50,1,0))</f>
        <v>0</v>
      </c>
      <c r="D50" s="219">
        <f t="shared" si="13"/>
        <v>44621</v>
      </c>
      <c r="E50" s="220"/>
      <c r="F50" s="168">
        <f t="shared" si="10"/>
        <v>0</v>
      </c>
      <c r="G50" s="221"/>
      <c r="H50" s="220"/>
      <c r="I50" s="168">
        <f t="shared" si="11"/>
        <v>0</v>
      </c>
      <c r="J50" s="222"/>
      <c r="M50" s="219">
        <f t="shared" si="12"/>
        <v>44621</v>
      </c>
      <c r="N50" s="223"/>
      <c r="O50" s="223"/>
      <c r="P50" s="223"/>
      <c r="Q50" s="223"/>
      <c r="R50" s="223"/>
      <c r="S50" s="223"/>
      <c r="T50" s="223"/>
      <c r="U50" s="223"/>
      <c r="V50" s="223"/>
      <c r="W50" s="223"/>
      <c r="X50" s="223"/>
      <c r="Y50" s="223"/>
      <c r="Z50" s="223"/>
      <c r="AA50" s="223"/>
      <c r="AB50" s="223"/>
      <c r="AC50" s="195">
        <f t="shared" si="6"/>
        <v>0</v>
      </c>
      <c r="AE50" s="217"/>
    </row>
    <row r="51" spans="2:31" outlineLevel="1">
      <c r="B51" s="218"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P1</v>
      </c>
      <c r="C51" s="218">
        <f>IF(C50&gt;0,C50+1,IF(DATE(YEAR('Basisdaten zum Projekt'!$C$5),MONTH('Basisdaten zum Projekt'!$C$5),1)=D51,1,0))</f>
        <v>1</v>
      </c>
      <c r="D51" s="219">
        <f t="shared" si="13"/>
        <v>44652</v>
      </c>
      <c r="E51" s="220">
        <v>0.75</v>
      </c>
      <c r="F51" s="168">
        <f t="shared" si="10"/>
        <v>13.4375</v>
      </c>
      <c r="G51" s="221">
        <v>4570.32</v>
      </c>
      <c r="H51" s="220">
        <v>0.75</v>
      </c>
      <c r="I51" s="168">
        <f t="shared" si="11"/>
        <v>13.4375</v>
      </c>
      <c r="J51" s="222">
        <v>4570.32</v>
      </c>
      <c r="M51" s="219">
        <f t="shared" si="12"/>
        <v>44652</v>
      </c>
      <c r="N51" s="223">
        <v>102.9</v>
      </c>
      <c r="O51" s="223"/>
      <c r="P51" s="223"/>
      <c r="Q51" s="223">
        <v>12.1</v>
      </c>
      <c r="R51" s="223"/>
      <c r="S51" s="223"/>
      <c r="T51" s="223"/>
      <c r="U51" s="223"/>
      <c r="V51" s="223"/>
      <c r="W51" s="223"/>
      <c r="X51" s="223"/>
      <c r="Y51" s="223"/>
      <c r="Z51" s="223"/>
      <c r="AA51" s="223"/>
      <c r="AB51" s="223"/>
      <c r="AC51" s="195">
        <f t="shared" si="6"/>
        <v>115</v>
      </c>
      <c r="AD51" s="224"/>
    </row>
    <row r="52" spans="2:31" outlineLevel="1">
      <c r="B52" s="218"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P1</v>
      </c>
      <c r="C52" s="218">
        <f>IF(C51&gt;0,C51+1,IF(DATE(YEAR('Basisdaten zum Projekt'!$C$5),MONTH('Basisdaten zum Projekt'!$C$5),1)=D52,1,0))</f>
        <v>2</v>
      </c>
      <c r="D52" s="219">
        <f t="shared" si="13"/>
        <v>44682</v>
      </c>
      <c r="E52" s="220">
        <v>0.75</v>
      </c>
      <c r="F52" s="168">
        <f t="shared" si="10"/>
        <v>13.4375</v>
      </c>
      <c r="G52" s="221">
        <v>4570.32</v>
      </c>
      <c r="H52" s="220">
        <v>0.75</v>
      </c>
      <c r="I52" s="168">
        <f t="shared" si="11"/>
        <v>13.4375</v>
      </c>
      <c r="J52" s="222">
        <v>4570.32</v>
      </c>
      <c r="M52" s="219">
        <f t="shared" si="12"/>
        <v>44682</v>
      </c>
      <c r="N52" s="223">
        <v>91.2</v>
      </c>
      <c r="O52" s="223"/>
      <c r="P52" s="223"/>
      <c r="Q52" s="223">
        <v>11.25</v>
      </c>
      <c r="R52" s="223"/>
      <c r="S52" s="223"/>
      <c r="T52" s="223"/>
      <c r="U52" s="223"/>
      <c r="V52" s="223"/>
      <c r="W52" s="223"/>
      <c r="X52" s="223"/>
      <c r="Y52" s="223"/>
      <c r="Z52" s="223"/>
      <c r="AA52" s="223"/>
      <c r="AB52" s="223"/>
      <c r="AC52" s="195">
        <f t="shared" si="6"/>
        <v>102.45</v>
      </c>
      <c r="AD52" s="224"/>
      <c r="AE52" s="217"/>
    </row>
    <row r="53" spans="2:31" outlineLevel="1">
      <c r="B53" s="218"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P1</v>
      </c>
      <c r="C53" s="218">
        <f>IF(C52&gt;0,C52+1,IF(DATE(YEAR('Basisdaten zum Projekt'!$C$5),MONTH('Basisdaten zum Projekt'!$C$5),1)=D53,1,0))</f>
        <v>3</v>
      </c>
      <c r="D53" s="219">
        <f t="shared" si="13"/>
        <v>44713</v>
      </c>
      <c r="E53" s="220">
        <v>0.75</v>
      </c>
      <c r="F53" s="168">
        <f t="shared" si="10"/>
        <v>13.4375</v>
      </c>
      <c r="G53" s="221">
        <v>4570.32</v>
      </c>
      <c r="H53" s="220">
        <v>0.75</v>
      </c>
      <c r="I53" s="168">
        <f t="shared" si="11"/>
        <v>13.4375</v>
      </c>
      <c r="J53" s="222">
        <v>4570.32</v>
      </c>
      <c r="M53" s="219">
        <f t="shared" si="12"/>
        <v>44713</v>
      </c>
      <c r="N53" s="223">
        <v>108.75</v>
      </c>
      <c r="O53" s="223"/>
      <c r="P53" s="223"/>
      <c r="Q53" s="223">
        <v>17</v>
      </c>
      <c r="R53" s="223"/>
      <c r="S53" s="223"/>
      <c r="T53" s="223"/>
      <c r="U53" s="223"/>
      <c r="V53" s="223"/>
      <c r="W53" s="223"/>
      <c r="X53" s="223"/>
      <c r="Y53" s="223"/>
      <c r="Z53" s="223"/>
      <c r="AA53" s="223"/>
      <c r="AB53" s="223"/>
      <c r="AC53" s="195">
        <f t="shared" si="6"/>
        <v>125.75</v>
      </c>
      <c r="AD53" s="224"/>
      <c r="AE53" s="217"/>
    </row>
    <row r="54" spans="2:31" outlineLevel="1">
      <c r="B54" s="218"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P1</v>
      </c>
      <c r="C54" s="218">
        <f>IF(C53&gt;0,C53+1,IF(DATE(YEAR('Basisdaten zum Projekt'!$C$5),MONTH('Basisdaten zum Projekt'!$C$5),1)=D54,1,0))</f>
        <v>4</v>
      </c>
      <c r="D54" s="219">
        <f t="shared" si="13"/>
        <v>44743</v>
      </c>
      <c r="E54" s="220">
        <v>0.75</v>
      </c>
      <c r="F54" s="168">
        <f t="shared" si="10"/>
        <v>13.4375</v>
      </c>
      <c r="G54" s="221">
        <v>4570.32</v>
      </c>
      <c r="H54" s="220">
        <v>0.75</v>
      </c>
      <c r="I54" s="168">
        <f t="shared" si="11"/>
        <v>13.4375</v>
      </c>
      <c r="J54" s="222">
        <v>4570.32</v>
      </c>
      <c r="M54" s="219">
        <f t="shared" si="12"/>
        <v>44743</v>
      </c>
      <c r="N54" s="223">
        <v>79.2</v>
      </c>
      <c r="O54" s="223"/>
      <c r="P54" s="223"/>
      <c r="Q54" s="223">
        <v>7</v>
      </c>
      <c r="R54" s="223"/>
      <c r="S54" s="223"/>
      <c r="T54" s="223"/>
      <c r="U54" s="223"/>
      <c r="V54" s="223"/>
      <c r="W54" s="223"/>
      <c r="X54" s="223"/>
      <c r="Y54" s="223"/>
      <c r="Z54" s="223"/>
      <c r="AA54" s="223"/>
      <c r="AB54" s="223"/>
      <c r="AC54" s="195">
        <f t="shared" si="6"/>
        <v>86.2</v>
      </c>
      <c r="AD54" s="224"/>
      <c r="AE54" s="209"/>
    </row>
    <row r="55" spans="2:31" outlineLevel="1">
      <c r="B55" s="218"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P1</v>
      </c>
      <c r="C55" s="218">
        <f>IF(C54&gt;0,C54+1,IF(DATE(YEAR('Basisdaten zum Projekt'!$C$5),MONTH('Basisdaten zum Projekt'!$C$5),1)=D55,1,0))</f>
        <v>5</v>
      </c>
      <c r="D55" s="219">
        <f t="shared" si="13"/>
        <v>44774</v>
      </c>
      <c r="E55" s="220">
        <v>0.75</v>
      </c>
      <c r="F55" s="168">
        <f t="shared" si="10"/>
        <v>13.4375</v>
      </c>
      <c r="G55" s="221">
        <v>4570.32</v>
      </c>
      <c r="H55" s="220">
        <v>0.75</v>
      </c>
      <c r="I55" s="168">
        <f t="shared" si="11"/>
        <v>13.4375</v>
      </c>
      <c r="J55" s="222">
        <v>4570.32</v>
      </c>
      <c r="M55" s="219">
        <f t="shared" si="12"/>
        <v>44774</v>
      </c>
      <c r="N55" s="223">
        <v>82.2</v>
      </c>
      <c r="O55" s="223"/>
      <c r="P55" s="223">
        <v>12</v>
      </c>
      <c r="Q55" s="223">
        <v>12.25</v>
      </c>
      <c r="R55" s="223"/>
      <c r="S55" s="223"/>
      <c r="T55" s="223"/>
      <c r="U55" s="223"/>
      <c r="V55" s="223"/>
      <c r="W55" s="223"/>
      <c r="X55" s="223"/>
      <c r="Y55" s="223"/>
      <c r="Z55" s="223"/>
      <c r="AA55" s="223"/>
      <c r="AB55" s="223"/>
      <c r="AC55" s="195">
        <f t="shared" si="6"/>
        <v>106.45</v>
      </c>
      <c r="AD55" s="224"/>
      <c r="AE55" s="209"/>
    </row>
    <row r="56" spans="2:31" outlineLevel="1">
      <c r="B56" s="218"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P1</v>
      </c>
      <c r="C56" s="218">
        <f>IF(C55&gt;0,C55+1,IF(DATE(YEAR('Basisdaten zum Projekt'!$C$5),MONTH('Basisdaten zum Projekt'!$C$5),1)=D56,1,0))</f>
        <v>6</v>
      </c>
      <c r="D56" s="219">
        <f t="shared" si="13"/>
        <v>44805</v>
      </c>
      <c r="E56" s="220">
        <v>0.75</v>
      </c>
      <c r="F56" s="168">
        <f t="shared" si="10"/>
        <v>13.4375</v>
      </c>
      <c r="G56" s="221">
        <v>4570.32</v>
      </c>
      <c r="H56" s="220">
        <v>0.75</v>
      </c>
      <c r="I56" s="168">
        <f t="shared" si="11"/>
        <v>13.4375</v>
      </c>
      <c r="J56" s="222">
        <v>4570.32</v>
      </c>
      <c r="M56" s="219">
        <f t="shared" si="12"/>
        <v>44805</v>
      </c>
      <c r="N56" s="223">
        <v>74.25</v>
      </c>
      <c r="O56" s="223"/>
      <c r="P56" s="223">
        <v>16</v>
      </c>
      <c r="Q56" s="223">
        <v>15</v>
      </c>
      <c r="R56" s="223"/>
      <c r="S56" s="223"/>
      <c r="T56" s="223"/>
      <c r="U56" s="223"/>
      <c r="V56" s="223"/>
      <c r="W56" s="223"/>
      <c r="X56" s="223"/>
      <c r="Y56" s="223"/>
      <c r="Z56" s="223"/>
      <c r="AA56" s="223"/>
      <c r="AB56" s="223"/>
      <c r="AC56" s="195">
        <f t="shared" si="6"/>
        <v>105.25</v>
      </c>
      <c r="AD56" s="224"/>
    </row>
    <row r="57" spans="2:31" outlineLevel="1">
      <c r="B57" s="218"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P1</v>
      </c>
      <c r="C57" s="218">
        <f>IF(C56&gt;0,C56+1,IF(DATE(YEAR('Basisdaten zum Projekt'!$C$5),MONTH('Basisdaten zum Projekt'!$C$5),1)=D57,1,0))</f>
        <v>7</v>
      </c>
      <c r="D57" s="219">
        <f t="shared" si="13"/>
        <v>44835</v>
      </c>
      <c r="E57" s="220">
        <v>0.75</v>
      </c>
      <c r="F57" s="168">
        <f t="shared" si="10"/>
        <v>13.4375</v>
      </c>
      <c r="G57" s="221">
        <v>4570.32</v>
      </c>
      <c r="H57" s="220">
        <v>0.75</v>
      </c>
      <c r="I57" s="168">
        <f t="shared" si="11"/>
        <v>13.4375</v>
      </c>
      <c r="J57" s="222">
        <v>4570.32</v>
      </c>
      <c r="M57" s="219">
        <f t="shared" si="12"/>
        <v>44835</v>
      </c>
      <c r="N57" s="223">
        <v>87.4</v>
      </c>
      <c r="O57" s="223"/>
      <c r="P57" s="223">
        <v>13</v>
      </c>
      <c r="Q57" s="223">
        <v>12</v>
      </c>
      <c r="R57" s="223"/>
      <c r="S57" s="223"/>
      <c r="T57" s="223"/>
      <c r="U57" s="223"/>
      <c r="V57" s="223"/>
      <c r="W57" s="223"/>
      <c r="X57" s="223"/>
      <c r="Y57" s="223"/>
      <c r="Z57" s="223"/>
      <c r="AA57" s="223"/>
      <c r="AB57" s="223"/>
      <c r="AC57" s="195">
        <f t="shared" si="6"/>
        <v>112.4</v>
      </c>
      <c r="AD57" s="224"/>
      <c r="AE57" s="227"/>
    </row>
    <row r="58" spans="2:31" outlineLevel="1">
      <c r="B58" s="218"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P1</v>
      </c>
      <c r="C58" s="218">
        <f>IF(C57&gt;0,C57+1,IF(DATE(YEAR('Basisdaten zum Projekt'!$C$5),MONTH('Basisdaten zum Projekt'!$C$5),1)=D58,1,0))</f>
        <v>8</v>
      </c>
      <c r="D58" s="219">
        <f t="shared" si="13"/>
        <v>44866</v>
      </c>
      <c r="E58" s="220">
        <v>0.75</v>
      </c>
      <c r="F58" s="168">
        <f t="shared" si="10"/>
        <v>13.4375</v>
      </c>
      <c r="G58" s="221">
        <v>6718.37</v>
      </c>
      <c r="H58" s="220">
        <v>0.75</v>
      </c>
      <c r="I58" s="168">
        <f t="shared" si="11"/>
        <v>13.4375</v>
      </c>
      <c r="J58" s="222">
        <v>6718.37</v>
      </c>
      <c r="M58" s="219">
        <f t="shared" si="12"/>
        <v>44866</v>
      </c>
      <c r="N58" s="223">
        <v>84.25</v>
      </c>
      <c r="O58" s="223"/>
      <c r="P58" s="223">
        <v>11</v>
      </c>
      <c r="Q58" s="223">
        <v>15.74</v>
      </c>
      <c r="R58" s="223"/>
      <c r="S58" s="223"/>
      <c r="T58" s="223"/>
      <c r="U58" s="223"/>
      <c r="V58" s="223"/>
      <c r="W58" s="223"/>
      <c r="X58" s="223"/>
      <c r="Y58" s="223"/>
      <c r="Z58" s="223"/>
      <c r="AA58" s="223"/>
      <c r="AB58" s="223"/>
      <c r="AC58" s="195">
        <f t="shared" si="6"/>
        <v>110.99</v>
      </c>
      <c r="AD58" s="224"/>
    </row>
    <row r="59" spans="2:31" outlineLevel="1">
      <c r="B59" s="218"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P1</v>
      </c>
      <c r="C59" s="218">
        <f>IF(C58&gt;0,C58+1,IF(DATE(YEAR('Basisdaten zum Projekt'!$C$5),MONTH('Basisdaten zum Projekt'!$C$5),1)=D59,1,0))</f>
        <v>9</v>
      </c>
      <c r="D59" s="219">
        <f t="shared" si="13"/>
        <v>44896</v>
      </c>
      <c r="E59" s="220">
        <v>0.75</v>
      </c>
      <c r="F59" s="168">
        <f t="shared" si="10"/>
        <v>13.4375</v>
      </c>
      <c r="G59" s="221">
        <v>4570.32</v>
      </c>
      <c r="H59" s="220">
        <v>0.75</v>
      </c>
      <c r="I59" s="168">
        <f t="shared" si="11"/>
        <v>13.4375</v>
      </c>
      <c r="J59" s="222">
        <v>4570.32</v>
      </c>
      <c r="M59" s="219">
        <f t="shared" si="12"/>
        <v>44896</v>
      </c>
      <c r="N59" s="223">
        <v>74</v>
      </c>
      <c r="O59" s="223"/>
      <c r="P59" s="223">
        <v>7.74</v>
      </c>
      <c r="Q59" s="223">
        <v>4</v>
      </c>
      <c r="R59" s="223"/>
      <c r="S59" s="223"/>
      <c r="T59" s="223"/>
      <c r="U59" s="223"/>
      <c r="V59" s="223"/>
      <c r="W59" s="223"/>
      <c r="X59" s="223"/>
      <c r="Y59" s="223"/>
      <c r="Z59" s="223"/>
      <c r="AA59" s="223"/>
      <c r="AB59" s="223"/>
      <c r="AC59" s="195">
        <f t="shared" si="6"/>
        <v>85.74</v>
      </c>
      <c r="AD59" s="224"/>
    </row>
    <row r="60" spans="2:31">
      <c r="B60" s="228"/>
      <c r="C60" s="229"/>
      <c r="D60" s="230">
        <f>D59</f>
        <v>44896</v>
      </c>
      <c r="E60" s="231"/>
      <c r="F60" s="232">
        <f>SUM(F48:F59)</f>
        <v>120.9375</v>
      </c>
      <c r="G60" s="233">
        <f>SUM(G48:G59)</f>
        <v>43280.93</v>
      </c>
      <c r="H60" s="234"/>
      <c r="I60" s="232">
        <f>SUM(I48:I59)</f>
        <v>120.9375</v>
      </c>
      <c r="J60" s="233">
        <f>SUM(J48:J59)</f>
        <v>43280.93</v>
      </c>
      <c r="M60" s="230">
        <f t="shared" si="12"/>
        <v>44896</v>
      </c>
      <c r="N60" s="235">
        <f>SUM(N48:N59)</f>
        <v>784.15</v>
      </c>
      <c r="O60" s="236">
        <f>SUM(O48:O59)</f>
        <v>0</v>
      </c>
      <c r="P60" s="235">
        <f>SUM(P48:P59)</f>
        <v>59.74</v>
      </c>
      <c r="Q60" s="236">
        <f>SUM(Q48:Q59)</f>
        <v>106.33999999999999</v>
      </c>
      <c r="R60" s="236">
        <f>SUM(R48:R59)</f>
        <v>0</v>
      </c>
      <c r="S60" s="236">
        <f t="shared" ref="S60:AB60" si="14">SUM(S48:S59)</f>
        <v>0</v>
      </c>
      <c r="T60" s="236">
        <f t="shared" si="14"/>
        <v>0</v>
      </c>
      <c r="U60" s="236">
        <f t="shared" si="14"/>
        <v>0</v>
      </c>
      <c r="V60" s="236">
        <f t="shared" si="14"/>
        <v>0</v>
      </c>
      <c r="W60" s="236">
        <f t="shared" si="14"/>
        <v>0</v>
      </c>
      <c r="X60" s="236">
        <f t="shared" si="14"/>
        <v>0</v>
      </c>
      <c r="Y60" s="236">
        <f t="shared" si="14"/>
        <v>0</v>
      </c>
      <c r="Z60" s="236">
        <f t="shared" si="14"/>
        <v>0</v>
      </c>
      <c r="AA60" s="236">
        <f t="shared" si="14"/>
        <v>0</v>
      </c>
      <c r="AB60" s="236">
        <f t="shared" si="14"/>
        <v>0</v>
      </c>
      <c r="AC60" s="236">
        <f>SUM(AC48:AC59)</f>
        <v>950.23</v>
      </c>
      <c r="AD60" s="224"/>
    </row>
    <row r="61" spans="2:31" ht="28.5" customHeight="1">
      <c r="B61" s="158"/>
      <c r="C61" s="158"/>
      <c r="N61" s="235">
        <f>IFERROR(N60/$H$6,0)</f>
        <v>101.31136950904393</v>
      </c>
      <c r="O61" s="235">
        <f>IFERROR(O60/$H$6,0)</f>
        <v>0</v>
      </c>
      <c r="P61" s="235">
        <f>IFERROR(P60/$H$6,0)</f>
        <v>7.7183462532299743</v>
      </c>
      <c r="Q61" s="235">
        <f>IFERROR(Q60/$H$6,0)</f>
        <v>13.739018087855296</v>
      </c>
      <c r="R61" s="235">
        <f>IFERROR(R60/$H$6,0)</f>
        <v>0</v>
      </c>
      <c r="S61" s="235">
        <f t="shared" ref="S61:AB61" si="15">IFERROR(S60/$H$6,0)</f>
        <v>0</v>
      </c>
      <c r="T61" s="235">
        <f t="shared" si="15"/>
        <v>0</v>
      </c>
      <c r="U61" s="235">
        <f t="shared" si="15"/>
        <v>0</v>
      </c>
      <c r="V61" s="235">
        <f t="shared" si="15"/>
        <v>0</v>
      </c>
      <c r="W61" s="235">
        <f t="shared" si="15"/>
        <v>0</v>
      </c>
      <c r="X61" s="235">
        <f t="shared" si="15"/>
        <v>0</v>
      </c>
      <c r="Y61" s="235">
        <f t="shared" si="15"/>
        <v>0</v>
      </c>
      <c r="Z61" s="235">
        <f t="shared" si="15"/>
        <v>0</v>
      </c>
      <c r="AA61" s="235">
        <f t="shared" si="15"/>
        <v>0</v>
      </c>
      <c r="AB61" s="235">
        <f t="shared" si="15"/>
        <v>0</v>
      </c>
      <c r="AC61" s="235">
        <f>IFERROR(AC60/$H$6,0)</f>
        <v>122.76873385012919</v>
      </c>
      <c r="AD61" s="237" t="s">
        <v>394</v>
      </c>
    </row>
    <row r="62" spans="2:31">
      <c r="B62" s="158"/>
      <c r="C62" s="158"/>
      <c r="N62" s="238"/>
      <c r="O62" s="238"/>
      <c r="P62" s="238"/>
      <c r="Q62" s="238"/>
      <c r="R62" s="238"/>
      <c r="S62" s="239"/>
      <c r="T62" s="240"/>
      <c r="U62" s="241"/>
      <c r="V62" s="241"/>
      <c r="W62" s="241"/>
      <c r="X62" s="241"/>
      <c r="Y62" s="241"/>
      <c r="Z62" s="241"/>
      <c r="AA62" s="241"/>
      <c r="AB62" s="242"/>
      <c r="AC62" s="238"/>
      <c r="AD62" s="243"/>
    </row>
    <row r="63" spans="2:31" outlineLevel="1">
      <c r="B63" s="218"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P1</v>
      </c>
      <c r="C63" s="218">
        <f>IF(C59&gt;0,C59+1,IF(DATE(YEAR('Basisdaten zum Projekt'!$C$5),MONTH('Basisdaten zum Projekt'!$C$5),1)=D63,1,0))</f>
        <v>10</v>
      </c>
      <c r="D63" s="219">
        <f>DATE(YEAR(D59),MONTH(D59)+1,DAY(D59))</f>
        <v>44927</v>
      </c>
      <c r="E63" s="244">
        <v>1</v>
      </c>
      <c r="F63" s="245">
        <f t="shared" ref="F63:F74" si="16">215/12*E63</f>
        <v>17.916666666666668</v>
      </c>
      <c r="G63" s="221">
        <v>6115.43</v>
      </c>
      <c r="H63" s="244">
        <v>1</v>
      </c>
      <c r="I63" s="245">
        <f t="shared" ref="I63:I74" si="17">215/12*H63</f>
        <v>17.916666666666668</v>
      </c>
      <c r="J63" s="247">
        <v>6115.43</v>
      </c>
      <c r="M63" s="219">
        <f t="shared" si="12"/>
        <v>44927</v>
      </c>
      <c r="N63" s="223">
        <v>74</v>
      </c>
      <c r="O63" s="223">
        <v>21.2</v>
      </c>
      <c r="P63" s="223">
        <v>17.43</v>
      </c>
      <c r="Q63" s="223">
        <v>27.1</v>
      </c>
      <c r="R63" s="223"/>
      <c r="S63" s="223"/>
      <c r="T63" s="223"/>
      <c r="U63" s="223"/>
      <c r="V63" s="223"/>
      <c r="W63" s="223"/>
      <c r="X63" s="223"/>
      <c r="Y63" s="223"/>
      <c r="Z63" s="223"/>
      <c r="AA63" s="223"/>
      <c r="AB63" s="223"/>
      <c r="AC63" s="195">
        <f t="shared" ref="AC63:AC74" si="18">SUM(N63:AB63)</f>
        <v>139.72999999999999</v>
      </c>
      <c r="AD63" s="224"/>
      <c r="AE63" s="227"/>
    </row>
    <row r="64" spans="2:31" outlineLevel="1">
      <c r="B64" s="218"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P1</v>
      </c>
      <c r="C64" s="218">
        <f>IF(C63&gt;0,C63+1,IF(DATE(YEAR('Basisdaten zum Projekt'!$C$5),MONTH('Basisdaten zum Projekt'!$C$5),1)=D64,1,0))</f>
        <v>11</v>
      </c>
      <c r="D64" s="219">
        <f t="shared" ref="D64:D74" si="19">DATE(YEAR(D63),MONTH(D63)+1,DAY(D63))</f>
        <v>44958</v>
      </c>
      <c r="E64" s="220">
        <v>1</v>
      </c>
      <c r="F64" s="168">
        <f t="shared" si="16"/>
        <v>17.916666666666668</v>
      </c>
      <c r="G64" s="221">
        <v>6115.43</v>
      </c>
      <c r="H64" s="220">
        <v>1</v>
      </c>
      <c r="I64" s="168">
        <f t="shared" si="17"/>
        <v>17.916666666666668</v>
      </c>
      <c r="J64" s="222">
        <v>6276.57</v>
      </c>
      <c r="M64" s="219">
        <f t="shared" si="12"/>
        <v>44958</v>
      </c>
      <c r="N64" s="223">
        <v>91.2</v>
      </c>
      <c r="O64" s="223">
        <v>11</v>
      </c>
      <c r="P64" s="223">
        <v>16</v>
      </c>
      <c r="Q64" s="223">
        <v>11.25</v>
      </c>
      <c r="R64" s="223"/>
      <c r="S64" s="223"/>
      <c r="T64" s="223"/>
      <c r="U64" s="223"/>
      <c r="V64" s="223"/>
      <c r="W64" s="223"/>
      <c r="X64" s="223"/>
      <c r="Y64" s="223"/>
      <c r="Z64" s="223"/>
      <c r="AA64" s="223"/>
      <c r="AB64" s="223"/>
      <c r="AC64" s="195">
        <f t="shared" si="18"/>
        <v>129.44999999999999</v>
      </c>
      <c r="AD64" s="224"/>
    </row>
    <row r="65" spans="2:30" outlineLevel="1">
      <c r="B65" s="218"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P1</v>
      </c>
      <c r="C65" s="218">
        <f>IF(C64&gt;0,C64+1,IF(DATE(YEAR('Basisdaten zum Projekt'!$C$5),MONTH('Basisdaten zum Projekt'!$C$5),1)=D65,1,0))</f>
        <v>12</v>
      </c>
      <c r="D65" s="219">
        <f t="shared" si="19"/>
        <v>44986</v>
      </c>
      <c r="E65" s="220">
        <v>1</v>
      </c>
      <c r="F65" s="168">
        <f t="shared" si="16"/>
        <v>17.916666666666668</v>
      </c>
      <c r="G65" s="221">
        <v>6115.43</v>
      </c>
      <c r="H65" s="220">
        <v>1</v>
      </c>
      <c r="I65" s="168">
        <f t="shared" si="17"/>
        <v>17.916666666666668</v>
      </c>
      <c r="J65" s="222">
        <v>6276.57</v>
      </c>
      <c r="M65" s="219">
        <f t="shared" si="12"/>
        <v>44986</v>
      </c>
      <c r="N65" s="223">
        <v>108.75</v>
      </c>
      <c r="O65" s="223">
        <v>14.4</v>
      </c>
      <c r="P65" s="223">
        <v>13</v>
      </c>
      <c r="Q65" s="223">
        <v>17</v>
      </c>
      <c r="R65" s="223"/>
      <c r="S65" s="223"/>
      <c r="T65" s="223"/>
      <c r="U65" s="223"/>
      <c r="V65" s="223"/>
      <c r="W65" s="223"/>
      <c r="X65" s="223"/>
      <c r="Y65" s="223"/>
      <c r="Z65" s="223"/>
      <c r="AA65" s="223"/>
      <c r="AB65" s="223"/>
      <c r="AC65" s="195">
        <f t="shared" si="18"/>
        <v>153.15</v>
      </c>
      <c r="AD65" s="224"/>
    </row>
    <row r="66" spans="2:30" outlineLevel="1">
      <c r="B66" s="218"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P2</v>
      </c>
      <c r="C66" s="218">
        <f>IF(C65&gt;0,C65+1,IF(DATE(YEAR('Basisdaten zum Projekt'!$C$5),MONTH('Basisdaten zum Projekt'!$C$5),1)=D66,1,0))</f>
        <v>13</v>
      </c>
      <c r="D66" s="219">
        <f t="shared" si="19"/>
        <v>45017</v>
      </c>
      <c r="E66" s="220">
        <v>1</v>
      </c>
      <c r="F66" s="168">
        <f t="shared" si="16"/>
        <v>17.916666666666668</v>
      </c>
      <c r="G66" s="221">
        <v>6276.57</v>
      </c>
      <c r="H66" s="220">
        <v>1</v>
      </c>
      <c r="I66" s="168">
        <f t="shared" si="17"/>
        <v>17.916666666666668</v>
      </c>
      <c r="J66" s="222">
        <v>6276.57</v>
      </c>
      <c r="M66" s="219">
        <f t="shared" si="12"/>
        <v>45017</v>
      </c>
      <c r="N66" s="223">
        <v>79.2</v>
      </c>
      <c r="O66" s="223">
        <v>17.5</v>
      </c>
      <c r="P66" s="223">
        <v>31.4</v>
      </c>
      <c r="Q66" s="223">
        <v>24</v>
      </c>
      <c r="R66" s="223"/>
      <c r="S66" s="223"/>
      <c r="T66" s="223"/>
      <c r="U66" s="223"/>
      <c r="V66" s="223"/>
      <c r="W66" s="223"/>
      <c r="X66" s="223"/>
      <c r="Y66" s="223"/>
      <c r="Z66" s="223"/>
      <c r="AA66" s="223"/>
      <c r="AB66" s="223"/>
      <c r="AC66" s="195">
        <f t="shared" si="18"/>
        <v>152.1</v>
      </c>
      <c r="AD66" s="224"/>
    </row>
    <row r="67" spans="2:30" outlineLevel="1">
      <c r="B67" s="218"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P2</v>
      </c>
      <c r="C67" s="218">
        <f>IF(C66&gt;0,C66+1,IF(DATE(YEAR('Basisdaten zum Projekt'!$C$5),MONTH('Basisdaten zum Projekt'!$C$5),1)=D67,1,0))</f>
        <v>14</v>
      </c>
      <c r="D67" s="219">
        <f t="shared" si="19"/>
        <v>45047</v>
      </c>
      <c r="E67" s="220">
        <v>1</v>
      </c>
      <c r="F67" s="168">
        <f t="shared" si="16"/>
        <v>17.916666666666668</v>
      </c>
      <c r="G67" s="221">
        <v>6276.57</v>
      </c>
      <c r="H67" s="220">
        <v>1</v>
      </c>
      <c r="I67" s="168">
        <f t="shared" si="17"/>
        <v>17.916666666666668</v>
      </c>
      <c r="J67" s="222">
        <v>6276.57</v>
      </c>
      <c r="M67" s="219">
        <f t="shared" si="12"/>
        <v>45047</v>
      </c>
      <c r="N67" s="223">
        <v>82.2</v>
      </c>
      <c r="O67" s="223">
        <v>20.25</v>
      </c>
      <c r="P67" s="223">
        <v>27.5</v>
      </c>
      <c r="Q67" s="223">
        <v>12.25</v>
      </c>
      <c r="R67" s="223"/>
      <c r="S67" s="223"/>
      <c r="T67" s="223"/>
      <c r="U67" s="223"/>
      <c r="V67" s="223"/>
      <c r="W67" s="223"/>
      <c r="X67" s="223"/>
      <c r="Y67" s="223"/>
      <c r="Z67" s="223"/>
      <c r="AA67" s="223"/>
      <c r="AB67" s="223"/>
      <c r="AC67" s="195">
        <f t="shared" si="18"/>
        <v>142.19999999999999</v>
      </c>
      <c r="AD67" s="224"/>
    </row>
    <row r="68" spans="2:30" outlineLevel="1">
      <c r="B68" s="218"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P2</v>
      </c>
      <c r="C68" s="218">
        <f>IF(C67&gt;0,C67+1,IF(DATE(YEAR('Basisdaten zum Projekt'!$C$5),MONTH('Basisdaten zum Projekt'!$C$5),1)=D68,1,0))</f>
        <v>15</v>
      </c>
      <c r="D68" s="219">
        <f t="shared" si="19"/>
        <v>45078</v>
      </c>
      <c r="E68" s="220">
        <v>1</v>
      </c>
      <c r="F68" s="168">
        <f t="shared" si="16"/>
        <v>17.916666666666668</v>
      </c>
      <c r="G68" s="221">
        <v>6276.57</v>
      </c>
      <c r="H68" s="220">
        <v>1</v>
      </c>
      <c r="I68" s="168">
        <f t="shared" si="17"/>
        <v>17.916666666666668</v>
      </c>
      <c r="J68" s="222">
        <v>6276.57</v>
      </c>
      <c r="M68" s="219">
        <f t="shared" si="12"/>
        <v>45078</v>
      </c>
      <c r="N68" s="223">
        <v>74.25</v>
      </c>
      <c r="O68" s="223">
        <v>43</v>
      </c>
      <c r="P68" s="223">
        <v>11</v>
      </c>
      <c r="Q68" s="223">
        <v>15</v>
      </c>
      <c r="R68" s="223"/>
      <c r="S68" s="223"/>
      <c r="T68" s="223"/>
      <c r="U68" s="223"/>
      <c r="V68" s="223"/>
      <c r="W68" s="223"/>
      <c r="X68" s="223"/>
      <c r="Y68" s="223"/>
      <c r="Z68" s="223"/>
      <c r="AA68" s="223"/>
      <c r="AB68" s="223"/>
      <c r="AC68" s="195">
        <f t="shared" si="18"/>
        <v>143.25</v>
      </c>
      <c r="AD68" s="224"/>
    </row>
    <row r="69" spans="2:30" outlineLevel="1">
      <c r="B69" s="218"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P2</v>
      </c>
      <c r="C69" s="218">
        <f>IF(C68&gt;0,C68+1,IF(DATE(YEAR('Basisdaten zum Projekt'!$C$5),MONTH('Basisdaten zum Projekt'!$C$5),1)=D69,1,0))</f>
        <v>16</v>
      </c>
      <c r="D69" s="219">
        <f t="shared" si="19"/>
        <v>45108</v>
      </c>
      <c r="E69" s="220">
        <v>1</v>
      </c>
      <c r="F69" s="168">
        <f t="shared" si="16"/>
        <v>17.916666666666668</v>
      </c>
      <c r="G69" s="221">
        <v>6276.57</v>
      </c>
      <c r="H69" s="220">
        <v>1</v>
      </c>
      <c r="I69" s="168">
        <f t="shared" si="17"/>
        <v>17.916666666666668</v>
      </c>
      <c r="J69" s="222">
        <v>6276.57</v>
      </c>
      <c r="M69" s="219">
        <f t="shared" si="12"/>
        <v>45108</v>
      </c>
      <c r="N69" s="223">
        <v>87.4</v>
      </c>
      <c r="O69" s="223">
        <v>21.5</v>
      </c>
      <c r="P69" s="223">
        <v>33.200000000000003</v>
      </c>
      <c r="Q69" s="223">
        <v>12</v>
      </c>
      <c r="R69" s="223"/>
      <c r="S69" s="223"/>
      <c r="T69" s="223"/>
      <c r="U69" s="223"/>
      <c r="V69" s="223"/>
      <c r="W69" s="223"/>
      <c r="X69" s="223"/>
      <c r="Y69" s="223"/>
      <c r="Z69" s="223"/>
      <c r="AA69" s="223"/>
      <c r="AB69" s="223"/>
      <c r="AC69" s="195">
        <f t="shared" si="18"/>
        <v>154.10000000000002</v>
      </c>
      <c r="AD69" s="224"/>
    </row>
    <row r="70" spans="2:30" outlineLevel="1">
      <c r="B70" s="218"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P2</v>
      </c>
      <c r="C70" s="218">
        <f>IF(C69&gt;0,C69+1,IF(DATE(YEAR('Basisdaten zum Projekt'!$C$5),MONTH('Basisdaten zum Projekt'!$C$5),1)=D70,1,0))</f>
        <v>17</v>
      </c>
      <c r="D70" s="219">
        <f t="shared" si="19"/>
        <v>45139</v>
      </c>
      <c r="E70" s="220">
        <v>1</v>
      </c>
      <c r="F70" s="168">
        <f t="shared" si="16"/>
        <v>17.916666666666668</v>
      </c>
      <c r="G70" s="221">
        <v>6276.57</v>
      </c>
      <c r="H70" s="220">
        <v>1</v>
      </c>
      <c r="I70" s="168">
        <f t="shared" si="17"/>
        <v>17.916666666666668</v>
      </c>
      <c r="J70" s="222">
        <v>6276.57</v>
      </c>
      <c r="M70" s="219">
        <f t="shared" si="12"/>
        <v>45139</v>
      </c>
      <c r="N70" s="223">
        <v>45.1</v>
      </c>
      <c r="O70" s="223">
        <v>14.4</v>
      </c>
      <c r="P70" s="223">
        <v>12.2</v>
      </c>
      <c r="Q70" s="223">
        <v>17</v>
      </c>
      <c r="R70" s="223"/>
      <c r="S70" s="223"/>
      <c r="T70" s="223"/>
      <c r="U70" s="223"/>
      <c r="V70" s="223"/>
      <c r="W70" s="223"/>
      <c r="X70" s="223"/>
      <c r="Y70" s="223"/>
      <c r="Z70" s="223"/>
      <c r="AA70" s="223"/>
      <c r="AB70" s="223"/>
      <c r="AC70" s="195">
        <f t="shared" si="18"/>
        <v>88.7</v>
      </c>
      <c r="AD70" s="224"/>
    </row>
    <row r="71" spans="2:30" outlineLevel="1">
      <c r="B71" s="218"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P2</v>
      </c>
      <c r="C71" s="218">
        <f>IF(C70&gt;0,C70+1,IF(DATE(YEAR('Basisdaten zum Projekt'!$C$5),MONTH('Basisdaten zum Projekt'!$C$5),1)=D71,1,0))</f>
        <v>18</v>
      </c>
      <c r="D71" s="219">
        <f t="shared" si="19"/>
        <v>45170</v>
      </c>
      <c r="E71" s="220">
        <v>1</v>
      </c>
      <c r="F71" s="168">
        <f t="shared" si="16"/>
        <v>17.916666666666668</v>
      </c>
      <c r="G71" s="221">
        <v>6276.57</v>
      </c>
      <c r="H71" s="220">
        <v>1</v>
      </c>
      <c r="I71" s="168">
        <f t="shared" si="17"/>
        <v>17.916666666666668</v>
      </c>
      <c r="J71" s="222">
        <v>6276.57</v>
      </c>
      <c r="M71" s="219">
        <f t="shared" si="12"/>
        <v>45170</v>
      </c>
      <c r="N71" s="223">
        <v>74.25</v>
      </c>
      <c r="O71" s="223">
        <v>25</v>
      </c>
      <c r="P71" s="223">
        <v>19</v>
      </c>
      <c r="Q71" s="223">
        <v>21.5</v>
      </c>
      <c r="R71" s="223"/>
      <c r="S71" s="223"/>
      <c r="T71" s="223"/>
      <c r="U71" s="223"/>
      <c r="V71" s="223"/>
      <c r="W71" s="223"/>
      <c r="X71" s="223"/>
      <c r="Y71" s="223"/>
      <c r="Z71" s="223"/>
      <c r="AA71" s="223"/>
      <c r="AB71" s="223"/>
      <c r="AC71" s="195">
        <f t="shared" si="18"/>
        <v>139.75</v>
      </c>
      <c r="AD71" s="224"/>
    </row>
    <row r="72" spans="2:30" outlineLevel="1">
      <c r="B72" s="218"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P2</v>
      </c>
      <c r="C72" s="218">
        <f>IF(C71&gt;0,C71+1,IF(DATE(YEAR('Basisdaten zum Projekt'!$C$5),MONTH('Basisdaten zum Projekt'!$C$5),1)=D72,1,0))</f>
        <v>19</v>
      </c>
      <c r="D72" s="219">
        <f t="shared" si="19"/>
        <v>45200</v>
      </c>
      <c r="E72" s="220">
        <v>1</v>
      </c>
      <c r="F72" s="168">
        <f t="shared" si="16"/>
        <v>17.916666666666668</v>
      </c>
      <c r="G72" s="221">
        <v>6276.57</v>
      </c>
      <c r="H72" s="220">
        <v>1</v>
      </c>
      <c r="I72" s="168">
        <f t="shared" si="17"/>
        <v>17.916666666666668</v>
      </c>
      <c r="J72" s="222">
        <v>6276.57</v>
      </c>
      <c r="M72" s="219">
        <f t="shared" si="12"/>
        <v>45200</v>
      </c>
      <c r="N72" s="223">
        <v>87.4</v>
      </c>
      <c r="O72" s="223">
        <v>11</v>
      </c>
      <c r="P72" s="223">
        <v>37.200000000000003</v>
      </c>
      <c r="Q72" s="223">
        <v>12.25</v>
      </c>
      <c r="R72" s="223"/>
      <c r="S72" s="223"/>
      <c r="T72" s="223"/>
      <c r="U72" s="223"/>
      <c r="V72" s="223"/>
      <c r="W72" s="223"/>
      <c r="X72" s="223"/>
      <c r="Y72" s="223"/>
      <c r="Z72" s="223"/>
      <c r="AA72" s="223"/>
      <c r="AB72" s="223"/>
      <c r="AC72" s="195">
        <f t="shared" si="18"/>
        <v>147.85000000000002</v>
      </c>
      <c r="AD72" s="224"/>
    </row>
    <row r="73" spans="2:30" outlineLevel="1">
      <c r="B73" s="218"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P2</v>
      </c>
      <c r="C73" s="218">
        <f>IF(C72&gt;0,C72+1,IF(DATE(YEAR('Basisdaten zum Projekt'!$C$5),MONTH('Basisdaten zum Projekt'!$C$5),1)=D73,1,0))</f>
        <v>20</v>
      </c>
      <c r="D73" s="219">
        <f t="shared" si="19"/>
        <v>45231</v>
      </c>
      <c r="E73" s="220">
        <v>1</v>
      </c>
      <c r="F73" s="168">
        <f t="shared" si="16"/>
        <v>17.916666666666668</v>
      </c>
      <c r="G73" s="221"/>
      <c r="H73" s="220">
        <v>1</v>
      </c>
      <c r="I73" s="168">
        <f t="shared" si="17"/>
        <v>17.916666666666668</v>
      </c>
      <c r="J73" s="222"/>
      <c r="M73" s="219">
        <f t="shared" si="12"/>
        <v>45231</v>
      </c>
      <c r="N73" s="223"/>
      <c r="O73" s="223"/>
      <c r="P73" s="223"/>
      <c r="Q73" s="223"/>
      <c r="R73" s="223"/>
      <c r="S73" s="223"/>
      <c r="T73" s="223"/>
      <c r="U73" s="223"/>
      <c r="V73" s="223"/>
      <c r="W73" s="223"/>
      <c r="X73" s="223"/>
      <c r="Y73" s="223"/>
      <c r="Z73" s="223"/>
      <c r="AA73" s="223"/>
      <c r="AB73" s="223"/>
      <c r="AC73" s="195">
        <f t="shared" si="18"/>
        <v>0</v>
      </c>
      <c r="AD73" s="224"/>
    </row>
    <row r="74" spans="2:30" outlineLevel="1">
      <c r="B74" s="218"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P2</v>
      </c>
      <c r="C74" s="218">
        <f>IF(C73&gt;0,C73+1,IF(DATE(YEAR('Basisdaten zum Projekt'!$C$5),MONTH('Basisdaten zum Projekt'!$C$5),1)=D74,1,0))</f>
        <v>21</v>
      </c>
      <c r="D74" s="219">
        <f t="shared" si="19"/>
        <v>45261</v>
      </c>
      <c r="E74" s="220">
        <v>1</v>
      </c>
      <c r="F74" s="168">
        <f t="shared" si="16"/>
        <v>17.916666666666668</v>
      </c>
      <c r="G74" s="221"/>
      <c r="H74" s="220">
        <v>1</v>
      </c>
      <c r="I74" s="168">
        <f t="shared" si="17"/>
        <v>17.916666666666668</v>
      </c>
      <c r="J74" s="222"/>
      <c r="M74" s="219">
        <f t="shared" si="12"/>
        <v>45261</v>
      </c>
      <c r="N74" s="223"/>
      <c r="O74" s="223"/>
      <c r="P74" s="223"/>
      <c r="Q74" s="223"/>
      <c r="R74" s="223"/>
      <c r="S74" s="223"/>
      <c r="T74" s="223"/>
      <c r="U74" s="223"/>
      <c r="V74" s="223"/>
      <c r="W74" s="223"/>
      <c r="X74" s="223"/>
      <c r="Y74" s="223"/>
      <c r="Z74" s="223"/>
      <c r="AA74" s="223"/>
      <c r="AB74" s="223"/>
      <c r="AC74" s="195">
        <f t="shared" si="18"/>
        <v>0</v>
      </c>
      <c r="AD74" s="224"/>
    </row>
    <row r="75" spans="2:30">
      <c r="B75" s="228"/>
      <c r="C75" s="229"/>
      <c r="D75" s="230">
        <f>D74</f>
        <v>45261</v>
      </c>
      <c r="E75" s="231"/>
      <c r="F75" s="232">
        <f>SUM(F63:F74)</f>
        <v>214.99999999999997</v>
      </c>
      <c r="G75" s="233">
        <f>SUM(G63:G74)</f>
        <v>62282.28</v>
      </c>
      <c r="H75" s="248"/>
      <c r="I75" s="232">
        <f>SUM(I63:I74)</f>
        <v>214.99999999999997</v>
      </c>
      <c r="J75" s="233">
        <f>SUM(J63:J74)</f>
        <v>62604.56</v>
      </c>
      <c r="M75" s="230">
        <f t="shared" si="12"/>
        <v>45261</v>
      </c>
      <c r="N75" s="236">
        <f>SUM(N63:N74)</f>
        <v>803.75</v>
      </c>
      <c r="O75" s="236">
        <f>SUM(O63:O74)</f>
        <v>199.25</v>
      </c>
      <c r="P75" s="236">
        <f>SUM(P63:P74)</f>
        <v>217.93</v>
      </c>
      <c r="Q75" s="236">
        <f>SUM(Q63:Q74)</f>
        <v>169.35</v>
      </c>
      <c r="R75" s="236">
        <f>SUM(R63:R74)</f>
        <v>0</v>
      </c>
      <c r="S75" s="236">
        <f t="shared" ref="S75:AB75" si="20">SUM(S63:S74)</f>
        <v>0</v>
      </c>
      <c r="T75" s="236">
        <f t="shared" si="20"/>
        <v>0</v>
      </c>
      <c r="U75" s="236">
        <f t="shared" si="20"/>
        <v>0</v>
      </c>
      <c r="V75" s="236">
        <f t="shared" si="20"/>
        <v>0</v>
      </c>
      <c r="W75" s="236">
        <f t="shared" si="20"/>
        <v>0</v>
      </c>
      <c r="X75" s="236">
        <f t="shared" si="20"/>
        <v>0</v>
      </c>
      <c r="Y75" s="236">
        <f t="shared" si="20"/>
        <v>0</v>
      </c>
      <c r="Z75" s="236">
        <f t="shared" si="20"/>
        <v>0</v>
      </c>
      <c r="AA75" s="236">
        <f t="shared" si="20"/>
        <v>0</v>
      </c>
      <c r="AB75" s="236">
        <f t="shared" si="20"/>
        <v>0</v>
      </c>
      <c r="AC75" s="236">
        <f>SUM(AC63:AC74)</f>
        <v>1390.2799999999997</v>
      </c>
      <c r="AD75" s="224"/>
    </row>
    <row r="76" spans="2:30" ht="28.5" customHeight="1">
      <c r="B76" s="158"/>
      <c r="C76" s="158"/>
      <c r="N76" s="235">
        <f>IFERROR(N75/$H$6,0)</f>
        <v>103.84366925064599</v>
      </c>
      <c r="O76" s="235">
        <f>IFERROR(O75/$H$6,0)</f>
        <v>25.742894056847543</v>
      </c>
      <c r="P76" s="235">
        <f>IFERROR(P75/$H$6,0)</f>
        <v>28.156330749354005</v>
      </c>
      <c r="Q76" s="235">
        <f>IFERROR(Q75/$H$6,0)</f>
        <v>21.879844961240309</v>
      </c>
      <c r="R76" s="235">
        <f>IFERROR(R75/$H$6,0)</f>
        <v>0</v>
      </c>
      <c r="S76" s="235">
        <f t="shared" ref="S76:AB76" si="21">IFERROR(S75/$H$6,0)</f>
        <v>0</v>
      </c>
      <c r="T76" s="235">
        <f t="shared" si="21"/>
        <v>0</v>
      </c>
      <c r="U76" s="235">
        <f t="shared" si="21"/>
        <v>0</v>
      </c>
      <c r="V76" s="235">
        <f t="shared" si="21"/>
        <v>0</v>
      </c>
      <c r="W76" s="235">
        <f t="shared" si="21"/>
        <v>0</v>
      </c>
      <c r="X76" s="235">
        <f t="shared" si="21"/>
        <v>0</v>
      </c>
      <c r="Y76" s="235">
        <f t="shared" si="21"/>
        <v>0</v>
      </c>
      <c r="Z76" s="235">
        <f t="shared" si="21"/>
        <v>0</v>
      </c>
      <c r="AA76" s="235">
        <f t="shared" si="21"/>
        <v>0</v>
      </c>
      <c r="AB76" s="235">
        <f t="shared" si="21"/>
        <v>0</v>
      </c>
      <c r="AC76" s="235">
        <f>IFERROR(AC75/$H$6,0)</f>
        <v>179.62273901808783</v>
      </c>
      <c r="AD76" s="237" t="s">
        <v>394</v>
      </c>
    </row>
    <row r="77" spans="2:30">
      <c r="B77" s="158"/>
      <c r="C77" s="158"/>
      <c r="N77" s="238"/>
      <c r="O77" s="238"/>
      <c r="P77" s="238"/>
      <c r="Q77" s="238"/>
      <c r="R77" s="238"/>
      <c r="S77" s="239"/>
      <c r="T77" s="240"/>
      <c r="U77" s="241"/>
      <c r="V77" s="241"/>
      <c r="W77" s="241"/>
      <c r="X77" s="241"/>
      <c r="Y77" s="241"/>
      <c r="Z77" s="241"/>
      <c r="AA77" s="241"/>
      <c r="AB77" s="242"/>
      <c r="AC77" s="238"/>
      <c r="AD77" s="243"/>
    </row>
    <row r="78" spans="2:30" outlineLevel="1">
      <c r="B78" s="218"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P2</v>
      </c>
      <c r="C78" s="218">
        <f>IF(C74&gt;0,C74+1,IF(DATE(YEAR('Basisdaten zum Projekt'!$C$5),MONTH('Basisdaten zum Projekt'!$C$5),1)=D78,1,0))</f>
        <v>22</v>
      </c>
      <c r="D78" s="219">
        <f>DATE(YEAR(D74),MONTH(D74)+1,DAY(D74))</f>
        <v>45292</v>
      </c>
      <c r="E78" s="244">
        <v>1</v>
      </c>
      <c r="F78" s="245">
        <f t="shared" ref="F78:F89" si="22">215/12*E78</f>
        <v>17.916666666666668</v>
      </c>
      <c r="G78" s="221"/>
      <c r="H78" s="244">
        <v>1</v>
      </c>
      <c r="I78" s="245">
        <f t="shared" ref="I78:I89" si="23">215/12*H78</f>
        <v>17.916666666666668</v>
      </c>
      <c r="J78" s="247"/>
      <c r="M78" s="219">
        <f t="shared" si="12"/>
        <v>45292</v>
      </c>
      <c r="N78" s="223"/>
      <c r="O78" s="223"/>
      <c r="P78" s="223"/>
      <c r="Q78" s="223"/>
      <c r="R78" s="223"/>
      <c r="S78" s="223"/>
      <c r="T78" s="223"/>
      <c r="U78" s="223"/>
      <c r="V78" s="223"/>
      <c r="W78" s="223"/>
      <c r="X78" s="223"/>
      <c r="Y78" s="223"/>
      <c r="Z78" s="223"/>
      <c r="AA78" s="223"/>
      <c r="AB78" s="223"/>
      <c r="AC78" s="195">
        <f t="shared" ref="AC78:AC89" si="24">SUM(N78:AB78)</f>
        <v>0</v>
      </c>
      <c r="AD78" s="224"/>
    </row>
    <row r="79" spans="2:30" outlineLevel="1">
      <c r="B79" s="218"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P2</v>
      </c>
      <c r="C79" s="218">
        <f>IF(C78&gt;0,C78+1,IF(DATE(YEAR('Basisdaten zum Projekt'!$C$5),MONTH('Basisdaten zum Projekt'!$C$5),1)=D79,1,0))</f>
        <v>23</v>
      </c>
      <c r="D79" s="219">
        <f t="shared" ref="D79:D89" si="25">DATE(YEAR(D78),MONTH(D78)+1,DAY(D78))</f>
        <v>45323</v>
      </c>
      <c r="E79" s="220">
        <v>1</v>
      </c>
      <c r="F79" s="168">
        <f t="shared" si="22"/>
        <v>17.916666666666668</v>
      </c>
      <c r="G79" s="221"/>
      <c r="H79" s="220">
        <v>1</v>
      </c>
      <c r="I79" s="168">
        <f t="shared" si="23"/>
        <v>17.916666666666668</v>
      </c>
      <c r="J79" s="222"/>
      <c r="M79" s="219">
        <f t="shared" si="12"/>
        <v>45323</v>
      </c>
      <c r="N79" s="223"/>
      <c r="O79" s="223"/>
      <c r="P79" s="223"/>
      <c r="Q79" s="223"/>
      <c r="R79" s="223"/>
      <c r="S79" s="223"/>
      <c r="T79" s="223"/>
      <c r="U79" s="223"/>
      <c r="V79" s="223"/>
      <c r="W79" s="223"/>
      <c r="X79" s="223"/>
      <c r="Y79" s="223"/>
      <c r="Z79" s="223"/>
      <c r="AA79" s="223"/>
      <c r="AB79" s="223"/>
      <c r="AC79" s="195">
        <f t="shared" si="24"/>
        <v>0</v>
      </c>
      <c r="AD79" s="224"/>
    </row>
    <row r="80" spans="2:30" outlineLevel="1">
      <c r="B80" s="218"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P2</v>
      </c>
      <c r="C80" s="218">
        <f>IF(C79&gt;0,C79+1,IF(DATE(YEAR('Basisdaten zum Projekt'!$C$5),MONTH('Basisdaten zum Projekt'!$C$5),1)=D80,1,0))</f>
        <v>24</v>
      </c>
      <c r="D80" s="219">
        <f t="shared" si="25"/>
        <v>45352</v>
      </c>
      <c r="E80" s="220">
        <v>1</v>
      </c>
      <c r="F80" s="168">
        <f t="shared" si="22"/>
        <v>17.916666666666668</v>
      </c>
      <c r="G80" s="221"/>
      <c r="H80" s="220">
        <v>1</v>
      </c>
      <c r="I80" s="168">
        <f t="shared" si="23"/>
        <v>17.916666666666668</v>
      </c>
      <c r="J80" s="222"/>
      <c r="M80" s="219">
        <f t="shared" si="12"/>
        <v>45352</v>
      </c>
      <c r="N80" s="223"/>
      <c r="O80" s="223"/>
      <c r="P80" s="223"/>
      <c r="Q80" s="223"/>
      <c r="R80" s="223"/>
      <c r="S80" s="223"/>
      <c r="T80" s="223"/>
      <c r="U80" s="223"/>
      <c r="V80" s="223"/>
      <c r="W80" s="223"/>
      <c r="X80" s="223"/>
      <c r="Y80" s="223"/>
      <c r="Z80" s="223"/>
      <c r="AA80" s="223"/>
      <c r="AB80" s="223"/>
      <c r="AC80" s="195">
        <f t="shared" si="24"/>
        <v>0</v>
      </c>
      <c r="AD80" s="224"/>
    </row>
    <row r="81" spans="2:30" outlineLevel="1">
      <c r="B81" s="218"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P2</v>
      </c>
      <c r="C81" s="218">
        <f>IF(C80&gt;0,C80+1,IF(DATE(YEAR('Basisdaten zum Projekt'!$C$5),MONTH('Basisdaten zum Projekt'!$C$5),1)=D81,1,0))</f>
        <v>25</v>
      </c>
      <c r="D81" s="219">
        <f t="shared" si="25"/>
        <v>45383</v>
      </c>
      <c r="E81" s="220">
        <v>1</v>
      </c>
      <c r="F81" s="168">
        <f t="shared" si="22"/>
        <v>17.916666666666668</v>
      </c>
      <c r="G81" s="221"/>
      <c r="H81" s="220">
        <v>1</v>
      </c>
      <c r="I81" s="168">
        <f t="shared" si="23"/>
        <v>17.916666666666668</v>
      </c>
      <c r="J81" s="222"/>
      <c r="M81" s="219">
        <f t="shared" si="12"/>
        <v>45383</v>
      </c>
      <c r="N81" s="223"/>
      <c r="O81" s="223"/>
      <c r="P81" s="223"/>
      <c r="Q81" s="223"/>
      <c r="R81" s="223"/>
      <c r="S81" s="223"/>
      <c r="T81" s="223"/>
      <c r="U81" s="223"/>
      <c r="V81" s="223"/>
      <c r="W81" s="223"/>
      <c r="X81" s="223"/>
      <c r="Y81" s="223"/>
      <c r="Z81" s="223"/>
      <c r="AA81" s="223"/>
      <c r="AB81" s="223"/>
      <c r="AC81" s="195">
        <f t="shared" si="24"/>
        <v>0</v>
      </c>
      <c r="AD81" s="224"/>
    </row>
    <row r="82" spans="2:30" outlineLevel="1">
      <c r="B82" s="218"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P2</v>
      </c>
      <c r="C82" s="218">
        <f>IF(C81&gt;0,C81+1,IF(DATE(YEAR('Basisdaten zum Projekt'!$C$5),MONTH('Basisdaten zum Projekt'!$C$5),1)=D82,1,0))</f>
        <v>26</v>
      </c>
      <c r="D82" s="219">
        <f t="shared" si="25"/>
        <v>45413</v>
      </c>
      <c r="E82" s="220">
        <v>1</v>
      </c>
      <c r="F82" s="168">
        <f t="shared" si="22"/>
        <v>17.916666666666668</v>
      </c>
      <c r="G82" s="221"/>
      <c r="H82" s="220">
        <v>1</v>
      </c>
      <c r="I82" s="168">
        <f t="shared" si="23"/>
        <v>17.916666666666668</v>
      </c>
      <c r="J82" s="222"/>
      <c r="M82" s="219">
        <f t="shared" si="12"/>
        <v>45413</v>
      </c>
      <c r="N82" s="223"/>
      <c r="O82" s="223"/>
      <c r="P82" s="223"/>
      <c r="Q82" s="223"/>
      <c r="R82" s="223"/>
      <c r="S82" s="223"/>
      <c r="T82" s="223"/>
      <c r="U82" s="223"/>
      <c r="V82" s="223"/>
      <c r="W82" s="223"/>
      <c r="X82" s="223"/>
      <c r="Y82" s="223"/>
      <c r="Z82" s="223"/>
      <c r="AA82" s="223"/>
      <c r="AB82" s="223"/>
      <c r="AC82" s="195">
        <f t="shared" si="24"/>
        <v>0</v>
      </c>
      <c r="AD82" s="224"/>
    </row>
    <row r="83" spans="2:30" outlineLevel="1">
      <c r="B83" s="218"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P2</v>
      </c>
      <c r="C83" s="218">
        <f>IF(C82&gt;0,C82+1,IF(DATE(YEAR('Basisdaten zum Projekt'!$C$5),MONTH('Basisdaten zum Projekt'!$C$5),1)=D83,1,0))</f>
        <v>27</v>
      </c>
      <c r="D83" s="219">
        <f t="shared" si="25"/>
        <v>45444</v>
      </c>
      <c r="E83" s="220">
        <v>1</v>
      </c>
      <c r="F83" s="168">
        <f t="shared" si="22"/>
        <v>17.916666666666668</v>
      </c>
      <c r="G83" s="221"/>
      <c r="H83" s="220">
        <v>1</v>
      </c>
      <c r="I83" s="168">
        <f t="shared" si="23"/>
        <v>17.916666666666668</v>
      </c>
      <c r="J83" s="222"/>
      <c r="M83" s="219">
        <f t="shared" si="12"/>
        <v>45444</v>
      </c>
      <c r="N83" s="223"/>
      <c r="O83" s="223"/>
      <c r="P83" s="223"/>
      <c r="Q83" s="223"/>
      <c r="R83" s="223"/>
      <c r="S83" s="223"/>
      <c r="T83" s="223"/>
      <c r="U83" s="223"/>
      <c r="V83" s="223"/>
      <c r="W83" s="223"/>
      <c r="X83" s="223"/>
      <c r="Y83" s="223"/>
      <c r="Z83" s="223"/>
      <c r="AA83" s="223"/>
      <c r="AB83" s="223"/>
      <c r="AC83" s="195">
        <f t="shared" si="24"/>
        <v>0</v>
      </c>
      <c r="AD83" s="224"/>
    </row>
    <row r="84" spans="2:30" outlineLevel="1">
      <c r="B84" s="218"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P2</v>
      </c>
      <c r="C84" s="218">
        <f>IF(C83&gt;0,C83+1,IF(DATE(YEAR('Basisdaten zum Projekt'!$C$5),MONTH('Basisdaten zum Projekt'!$C$5),1)=D84,1,0))</f>
        <v>28</v>
      </c>
      <c r="D84" s="219">
        <f t="shared" si="25"/>
        <v>45474</v>
      </c>
      <c r="E84" s="220">
        <v>1</v>
      </c>
      <c r="F84" s="168">
        <f t="shared" si="22"/>
        <v>17.916666666666668</v>
      </c>
      <c r="G84" s="221"/>
      <c r="H84" s="220">
        <v>1</v>
      </c>
      <c r="I84" s="168">
        <f t="shared" si="23"/>
        <v>17.916666666666668</v>
      </c>
      <c r="J84" s="222"/>
      <c r="M84" s="219">
        <f t="shared" si="12"/>
        <v>45474</v>
      </c>
      <c r="N84" s="223"/>
      <c r="O84" s="223"/>
      <c r="P84" s="223"/>
      <c r="Q84" s="223"/>
      <c r="R84" s="223"/>
      <c r="S84" s="223"/>
      <c r="T84" s="223"/>
      <c r="U84" s="223"/>
      <c r="V84" s="223"/>
      <c r="W84" s="223"/>
      <c r="X84" s="223"/>
      <c r="Y84" s="223"/>
      <c r="Z84" s="223"/>
      <c r="AA84" s="223"/>
      <c r="AB84" s="223"/>
      <c r="AC84" s="195">
        <f t="shared" si="24"/>
        <v>0</v>
      </c>
      <c r="AD84" s="224"/>
    </row>
    <row r="85" spans="2:30" outlineLevel="1">
      <c r="B85" s="218"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P2</v>
      </c>
      <c r="C85" s="218">
        <f>IF(C84&gt;0,C84+1,IF(DATE(YEAR('Basisdaten zum Projekt'!$C$5),MONTH('Basisdaten zum Projekt'!$C$5),1)=D85,1,0))</f>
        <v>29</v>
      </c>
      <c r="D85" s="219">
        <f t="shared" si="25"/>
        <v>45505</v>
      </c>
      <c r="E85" s="220">
        <v>1</v>
      </c>
      <c r="F85" s="168">
        <f t="shared" si="22"/>
        <v>17.916666666666668</v>
      </c>
      <c r="G85" s="221"/>
      <c r="H85" s="220">
        <v>1</v>
      </c>
      <c r="I85" s="168">
        <f t="shared" si="23"/>
        <v>17.916666666666668</v>
      </c>
      <c r="J85" s="222"/>
      <c r="M85" s="219">
        <f t="shared" si="12"/>
        <v>45505</v>
      </c>
      <c r="N85" s="223"/>
      <c r="O85" s="223"/>
      <c r="P85" s="223"/>
      <c r="Q85" s="223"/>
      <c r="R85" s="223"/>
      <c r="S85" s="223"/>
      <c r="T85" s="223"/>
      <c r="U85" s="223"/>
      <c r="V85" s="223"/>
      <c r="W85" s="223"/>
      <c r="X85" s="223"/>
      <c r="Y85" s="223"/>
      <c r="Z85" s="223"/>
      <c r="AA85" s="223"/>
      <c r="AB85" s="223"/>
      <c r="AC85" s="195">
        <f t="shared" si="24"/>
        <v>0</v>
      </c>
      <c r="AD85" s="224"/>
    </row>
    <row r="86" spans="2:30" outlineLevel="1">
      <c r="B86" s="218"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P2</v>
      </c>
      <c r="C86" s="218">
        <f>IF(C85&gt;0,C85+1,IF(DATE(YEAR('Basisdaten zum Projekt'!$C$5),MONTH('Basisdaten zum Projekt'!$C$5),1)=D86,1,0))</f>
        <v>30</v>
      </c>
      <c r="D86" s="219">
        <f t="shared" si="25"/>
        <v>45536</v>
      </c>
      <c r="E86" s="220">
        <v>1</v>
      </c>
      <c r="F86" s="168">
        <f t="shared" si="22"/>
        <v>17.916666666666668</v>
      </c>
      <c r="G86" s="221"/>
      <c r="H86" s="220">
        <v>1</v>
      </c>
      <c r="I86" s="168">
        <f t="shared" si="23"/>
        <v>17.916666666666668</v>
      </c>
      <c r="J86" s="222"/>
      <c r="M86" s="219">
        <f t="shared" si="12"/>
        <v>45536</v>
      </c>
      <c r="N86" s="223"/>
      <c r="O86" s="223"/>
      <c r="P86" s="223"/>
      <c r="Q86" s="223"/>
      <c r="R86" s="223"/>
      <c r="S86" s="223"/>
      <c r="T86" s="223"/>
      <c r="U86" s="223"/>
      <c r="V86" s="223"/>
      <c r="W86" s="223"/>
      <c r="X86" s="223"/>
      <c r="Y86" s="223"/>
      <c r="Z86" s="223"/>
      <c r="AA86" s="223"/>
      <c r="AB86" s="223"/>
      <c r="AC86" s="195">
        <f t="shared" si="24"/>
        <v>0</v>
      </c>
      <c r="AD86" s="224"/>
    </row>
    <row r="87" spans="2:30" outlineLevel="1">
      <c r="B87" s="218"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P2</v>
      </c>
      <c r="C87" s="218">
        <f>IF(C86&gt;0,C86+1,IF(DATE(YEAR('Basisdaten zum Projekt'!$C$5),MONTH('Basisdaten zum Projekt'!$C$5),1)=D87,1,0))</f>
        <v>31</v>
      </c>
      <c r="D87" s="219">
        <f t="shared" si="25"/>
        <v>45566</v>
      </c>
      <c r="E87" s="220">
        <v>1</v>
      </c>
      <c r="F87" s="168">
        <f t="shared" si="22"/>
        <v>17.916666666666668</v>
      </c>
      <c r="G87" s="221"/>
      <c r="H87" s="220">
        <v>1</v>
      </c>
      <c r="I87" s="168">
        <f t="shared" si="23"/>
        <v>17.916666666666668</v>
      </c>
      <c r="J87" s="222"/>
      <c r="M87" s="219">
        <f t="shared" si="12"/>
        <v>45566</v>
      </c>
      <c r="N87" s="223"/>
      <c r="O87" s="223"/>
      <c r="P87" s="223"/>
      <c r="Q87" s="223"/>
      <c r="R87" s="223"/>
      <c r="S87" s="223"/>
      <c r="T87" s="223"/>
      <c r="U87" s="223"/>
      <c r="V87" s="223"/>
      <c r="W87" s="223"/>
      <c r="X87" s="223"/>
      <c r="Y87" s="223"/>
      <c r="Z87" s="223"/>
      <c r="AA87" s="223"/>
      <c r="AB87" s="223"/>
      <c r="AC87" s="195">
        <f t="shared" si="24"/>
        <v>0</v>
      </c>
      <c r="AD87" s="224"/>
    </row>
    <row r="88" spans="2:30" outlineLevel="1">
      <c r="B88" s="218"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P2</v>
      </c>
      <c r="C88" s="218">
        <f>IF(C87&gt;0,C87+1,IF(DATE(YEAR('Basisdaten zum Projekt'!$C$5),MONTH('Basisdaten zum Projekt'!$C$5),1)=D88,1,0))</f>
        <v>32</v>
      </c>
      <c r="D88" s="219">
        <f t="shared" si="25"/>
        <v>45597</v>
      </c>
      <c r="E88" s="220">
        <v>1</v>
      </c>
      <c r="F88" s="168">
        <f t="shared" si="22"/>
        <v>17.916666666666668</v>
      </c>
      <c r="G88" s="221"/>
      <c r="H88" s="220">
        <v>1</v>
      </c>
      <c r="I88" s="168">
        <f t="shared" si="23"/>
        <v>17.916666666666668</v>
      </c>
      <c r="J88" s="222"/>
      <c r="M88" s="219">
        <f t="shared" si="12"/>
        <v>45597</v>
      </c>
      <c r="N88" s="223"/>
      <c r="O88" s="223"/>
      <c r="P88" s="223"/>
      <c r="Q88" s="223"/>
      <c r="R88" s="223"/>
      <c r="S88" s="223"/>
      <c r="T88" s="223"/>
      <c r="U88" s="223"/>
      <c r="V88" s="223"/>
      <c r="W88" s="223"/>
      <c r="X88" s="223"/>
      <c r="Y88" s="223"/>
      <c r="Z88" s="223"/>
      <c r="AA88" s="223"/>
      <c r="AB88" s="223"/>
      <c r="AC88" s="195">
        <f t="shared" si="24"/>
        <v>0</v>
      </c>
      <c r="AD88" s="224"/>
    </row>
    <row r="89" spans="2:30" outlineLevel="1">
      <c r="B89" s="218"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P2</v>
      </c>
      <c r="C89" s="218">
        <f>IF(C88&gt;0,C88+1,IF(DATE(YEAR('Basisdaten zum Projekt'!$C$5),MONTH('Basisdaten zum Projekt'!$C$5),1)=D89,1,0))</f>
        <v>33</v>
      </c>
      <c r="D89" s="219">
        <f t="shared" si="25"/>
        <v>45627</v>
      </c>
      <c r="E89" s="220">
        <v>1</v>
      </c>
      <c r="F89" s="168">
        <f t="shared" si="22"/>
        <v>17.916666666666668</v>
      </c>
      <c r="G89" s="221"/>
      <c r="H89" s="220">
        <v>1</v>
      </c>
      <c r="I89" s="168">
        <f t="shared" si="23"/>
        <v>17.916666666666668</v>
      </c>
      <c r="J89" s="222"/>
      <c r="M89" s="219">
        <f t="shared" si="12"/>
        <v>45627</v>
      </c>
      <c r="N89" s="223"/>
      <c r="O89" s="223"/>
      <c r="P89" s="223"/>
      <c r="Q89" s="223"/>
      <c r="R89" s="223"/>
      <c r="S89" s="223"/>
      <c r="T89" s="223"/>
      <c r="U89" s="223"/>
      <c r="V89" s="223"/>
      <c r="W89" s="223"/>
      <c r="X89" s="223"/>
      <c r="Y89" s="223"/>
      <c r="Z89" s="223"/>
      <c r="AA89" s="223"/>
      <c r="AB89" s="223"/>
      <c r="AC89" s="195">
        <f t="shared" si="24"/>
        <v>0</v>
      </c>
      <c r="AD89" s="224"/>
    </row>
    <row r="90" spans="2:30">
      <c r="B90" s="228"/>
      <c r="C90" s="229"/>
      <c r="D90" s="230">
        <f>D89</f>
        <v>45627</v>
      </c>
      <c r="E90" s="231"/>
      <c r="F90" s="232">
        <f>SUM(F78:F89)</f>
        <v>214.99999999999997</v>
      </c>
      <c r="G90" s="233">
        <f>SUM(G78:G89)</f>
        <v>0</v>
      </c>
      <c r="H90" s="248"/>
      <c r="I90" s="232">
        <f>SUM(I78:I89)</f>
        <v>214.99999999999997</v>
      </c>
      <c r="J90" s="233">
        <f>SUM(J78:J89)</f>
        <v>0</v>
      </c>
      <c r="M90" s="230">
        <f t="shared" si="12"/>
        <v>45627</v>
      </c>
      <c r="N90" s="236">
        <f>SUM(N78:N89)</f>
        <v>0</v>
      </c>
      <c r="O90" s="236">
        <f>SUM(O78:O89)</f>
        <v>0</v>
      </c>
      <c r="P90" s="236">
        <f>SUM(P78:P89)</f>
        <v>0</v>
      </c>
      <c r="Q90" s="236">
        <f>SUM(Q78:Q89)</f>
        <v>0</v>
      </c>
      <c r="R90" s="236">
        <f>SUM(R78:R89)</f>
        <v>0</v>
      </c>
      <c r="S90" s="236">
        <f t="shared" ref="S90:AB90" si="26">SUM(S78:S89)</f>
        <v>0</v>
      </c>
      <c r="T90" s="236">
        <f t="shared" si="26"/>
        <v>0</v>
      </c>
      <c r="U90" s="236">
        <f t="shared" si="26"/>
        <v>0</v>
      </c>
      <c r="V90" s="236">
        <f t="shared" si="26"/>
        <v>0</v>
      </c>
      <c r="W90" s="236">
        <f t="shared" si="26"/>
        <v>0</v>
      </c>
      <c r="X90" s="236">
        <f t="shared" si="26"/>
        <v>0</v>
      </c>
      <c r="Y90" s="236">
        <f t="shared" si="26"/>
        <v>0</v>
      </c>
      <c r="Z90" s="236">
        <f t="shared" si="26"/>
        <v>0</v>
      </c>
      <c r="AA90" s="236">
        <f t="shared" si="26"/>
        <v>0</v>
      </c>
      <c r="AB90" s="236">
        <f t="shared" si="26"/>
        <v>0</v>
      </c>
      <c r="AC90" s="236">
        <f>SUM(AC78:AC89)</f>
        <v>0</v>
      </c>
      <c r="AD90" s="224"/>
    </row>
    <row r="91" spans="2:30" ht="28.5" customHeight="1">
      <c r="B91" s="158"/>
      <c r="C91" s="158"/>
      <c r="N91" s="235">
        <f>IFERROR(N90/$H$6,0)</f>
        <v>0</v>
      </c>
      <c r="O91" s="235">
        <f>IFERROR(O90/$H$6,0)</f>
        <v>0</v>
      </c>
      <c r="P91" s="235">
        <f>IFERROR(P90/$H$6,0)</f>
        <v>0</v>
      </c>
      <c r="Q91" s="235">
        <f>IFERROR(Q90/$H$6,0)</f>
        <v>0</v>
      </c>
      <c r="R91" s="235">
        <f>IFERROR(R90/$H$6,0)</f>
        <v>0</v>
      </c>
      <c r="S91" s="235">
        <f t="shared" ref="S91:AB91" si="27">IFERROR(S90/$H$6,0)</f>
        <v>0</v>
      </c>
      <c r="T91" s="235">
        <f t="shared" si="27"/>
        <v>0</v>
      </c>
      <c r="U91" s="235">
        <f t="shared" si="27"/>
        <v>0</v>
      </c>
      <c r="V91" s="235">
        <f t="shared" si="27"/>
        <v>0</v>
      </c>
      <c r="W91" s="235">
        <f t="shared" si="27"/>
        <v>0</v>
      </c>
      <c r="X91" s="235">
        <f t="shared" si="27"/>
        <v>0</v>
      </c>
      <c r="Y91" s="235">
        <f t="shared" si="27"/>
        <v>0</v>
      </c>
      <c r="Z91" s="235">
        <f t="shared" si="27"/>
        <v>0</v>
      </c>
      <c r="AA91" s="235">
        <f t="shared" si="27"/>
        <v>0</v>
      </c>
      <c r="AB91" s="235">
        <f t="shared" si="27"/>
        <v>0</v>
      </c>
      <c r="AC91" s="235">
        <f>IFERROR(AC90/$H$6,0)</f>
        <v>0</v>
      </c>
      <c r="AD91" s="237" t="s">
        <v>394</v>
      </c>
    </row>
    <row r="92" spans="2:30">
      <c r="B92" s="158"/>
      <c r="C92" s="158"/>
      <c r="N92" s="238"/>
      <c r="O92" s="238"/>
      <c r="P92" s="238"/>
      <c r="Q92" s="238"/>
      <c r="R92" s="238"/>
      <c r="S92" s="239"/>
      <c r="T92" s="240"/>
      <c r="U92" s="241"/>
      <c r="V92" s="241"/>
      <c r="W92" s="241"/>
      <c r="X92" s="241"/>
      <c r="Y92" s="241"/>
      <c r="Z92" s="241"/>
      <c r="AA92" s="241"/>
      <c r="AB92" s="242"/>
      <c r="AC92" s="238"/>
      <c r="AD92" s="243"/>
    </row>
    <row r="93" spans="2:30" outlineLevel="1">
      <c r="B93" s="218"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P2</v>
      </c>
      <c r="C93" s="218">
        <f>IF(C89&gt;0,C89+1,IF(DATE(YEAR('Basisdaten zum Projekt'!$C$5),MONTH('Basisdaten zum Projekt'!$C$5),1)=D93,1,0))</f>
        <v>34</v>
      </c>
      <c r="D93" s="219">
        <f>DATE(YEAR(D89),MONTH(D89)+1,DAY(D89))</f>
        <v>45658</v>
      </c>
      <c r="E93" s="244">
        <v>0.75</v>
      </c>
      <c r="F93" s="245">
        <f t="shared" ref="F93:F104" si="28">215/12*E93</f>
        <v>13.4375</v>
      </c>
      <c r="G93" s="246"/>
      <c r="H93" s="244">
        <v>0.75</v>
      </c>
      <c r="I93" s="245">
        <f t="shared" ref="I93:I104" si="29">215/12*H93</f>
        <v>13.4375</v>
      </c>
      <c r="J93" s="247"/>
      <c r="M93" s="219">
        <f t="shared" si="12"/>
        <v>45658</v>
      </c>
      <c r="N93" s="223"/>
      <c r="O93" s="223"/>
      <c r="P93" s="223"/>
      <c r="Q93" s="223"/>
      <c r="R93" s="223"/>
      <c r="S93" s="223"/>
      <c r="T93" s="223"/>
      <c r="U93" s="223"/>
      <c r="V93" s="223"/>
      <c r="W93" s="223"/>
      <c r="X93" s="223"/>
      <c r="Y93" s="223"/>
      <c r="Z93" s="223"/>
      <c r="AA93" s="223"/>
      <c r="AB93" s="223"/>
      <c r="AC93" s="195">
        <f t="shared" ref="AC93:AC104" si="30">SUM(N93:AB93)</f>
        <v>0</v>
      </c>
      <c r="AD93" s="224"/>
    </row>
    <row r="94" spans="2:30" outlineLevel="1">
      <c r="B94" s="218"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P2</v>
      </c>
      <c r="C94" s="218">
        <f>IF(C93&gt;0,C93+1,IF(DATE(YEAR('Basisdaten zum Projekt'!$C$5),MONTH('Basisdaten zum Projekt'!$C$5),1)=D94,1,0))</f>
        <v>35</v>
      </c>
      <c r="D94" s="219">
        <f t="shared" ref="D94:D104" si="31">DATE(YEAR(D93),MONTH(D93)+1,DAY(D93))</f>
        <v>45689</v>
      </c>
      <c r="E94" s="220">
        <v>0.75</v>
      </c>
      <c r="F94" s="168">
        <f t="shared" si="28"/>
        <v>13.4375</v>
      </c>
      <c r="G94" s="221"/>
      <c r="H94" s="220">
        <v>0.75</v>
      </c>
      <c r="I94" s="168">
        <f t="shared" si="29"/>
        <v>13.4375</v>
      </c>
      <c r="J94" s="222"/>
      <c r="M94" s="219">
        <f t="shared" si="12"/>
        <v>45689</v>
      </c>
      <c r="N94" s="223"/>
      <c r="O94" s="223"/>
      <c r="P94" s="223"/>
      <c r="Q94" s="223"/>
      <c r="R94" s="223"/>
      <c r="S94" s="223"/>
      <c r="T94" s="223"/>
      <c r="U94" s="223"/>
      <c r="V94" s="223"/>
      <c r="W94" s="223"/>
      <c r="X94" s="223"/>
      <c r="Y94" s="223"/>
      <c r="Z94" s="223"/>
      <c r="AA94" s="223"/>
      <c r="AB94" s="223"/>
      <c r="AC94" s="195">
        <f t="shared" si="30"/>
        <v>0</v>
      </c>
      <c r="AD94" s="224"/>
    </row>
    <row r="95" spans="2:30" outlineLevel="1">
      <c r="B95" s="218"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P2</v>
      </c>
      <c r="C95" s="218">
        <f>IF(C94&gt;0,C94+1,IF(DATE(YEAR('Basisdaten zum Projekt'!$C$5),MONTH('Basisdaten zum Projekt'!$C$5),1)=D95,1,0))</f>
        <v>36</v>
      </c>
      <c r="D95" s="219">
        <f t="shared" si="31"/>
        <v>45717</v>
      </c>
      <c r="E95" s="220">
        <v>0.75</v>
      </c>
      <c r="F95" s="168">
        <f t="shared" si="28"/>
        <v>13.4375</v>
      </c>
      <c r="G95" s="221"/>
      <c r="H95" s="220">
        <v>0.75</v>
      </c>
      <c r="I95" s="168">
        <f t="shared" si="29"/>
        <v>13.4375</v>
      </c>
      <c r="J95" s="222"/>
      <c r="M95" s="219">
        <f t="shared" si="12"/>
        <v>45717</v>
      </c>
      <c r="N95" s="223"/>
      <c r="O95" s="223"/>
      <c r="P95" s="223"/>
      <c r="Q95" s="223"/>
      <c r="R95" s="223"/>
      <c r="S95" s="223"/>
      <c r="T95" s="223"/>
      <c r="U95" s="223"/>
      <c r="V95" s="223"/>
      <c r="W95" s="223"/>
      <c r="X95" s="223"/>
      <c r="Y95" s="223"/>
      <c r="Z95" s="223"/>
      <c r="AA95" s="223"/>
      <c r="AB95" s="223"/>
      <c r="AC95" s="195">
        <f t="shared" si="30"/>
        <v>0</v>
      </c>
      <c r="AD95" s="224"/>
    </row>
    <row r="96" spans="2:30" outlineLevel="1">
      <c r="B96" s="218"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8">
        <f>IF(C95&gt;0,C95+1,IF(DATE(YEAR('Basisdaten zum Projekt'!$C$5),MONTH('Basisdaten zum Projekt'!$C$5),1)=D96,1,0))</f>
        <v>37</v>
      </c>
      <c r="D96" s="219">
        <f t="shared" si="31"/>
        <v>45748</v>
      </c>
      <c r="E96" s="220"/>
      <c r="F96" s="168">
        <f t="shared" si="28"/>
        <v>0</v>
      </c>
      <c r="G96" s="221"/>
      <c r="H96" s="220"/>
      <c r="I96" s="168">
        <f t="shared" si="29"/>
        <v>0</v>
      </c>
      <c r="J96" s="222"/>
      <c r="M96" s="219">
        <f t="shared" si="12"/>
        <v>45748</v>
      </c>
      <c r="N96" s="223"/>
      <c r="O96" s="223"/>
      <c r="P96" s="223"/>
      <c r="Q96" s="223"/>
      <c r="R96" s="223"/>
      <c r="S96" s="223"/>
      <c r="T96" s="223"/>
      <c r="U96" s="223"/>
      <c r="V96" s="223"/>
      <c r="W96" s="223"/>
      <c r="X96" s="223"/>
      <c r="Y96" s="223"/>
      <c r="Z96" s="223"/>
      <c r="AA96" s="223"/>
      <c r="AB96" s="223"/>
      <c r="AC96" s="195">
        <f t="shared" si="30"/>
        <v>0</v>
      </c>
      <c r="AD96" s="224"/>
    </row>
    <row r="97" spans="2:30" outlineLevel="1">
      <c r="B97" s="218"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8">
        <f>IF(C96&gt;0,C96+1,IF(DATE(YEAR('Basisdaten zum Projekt'!$C$5),MONTH('Basisdaten zum Projekt'!$C$5),1)=D97,1,0))</f>
        <v>38</v>
      </c>
      <c r="D97" s="219">
        <f t="shared" si="31"/>
        <v>45778</v>
      </c>
      <c r="E97" s="220"/>
      <c r="F97" s="168">
        <f t="shared" si="28"/>
        <v>0</v>
      </c>
      <c r="G97" s="221"/>
      <c r="H97" s="220"/>
      <c r="I97" s="168">
        <f t="shared" si="29"/>
        <v>0</v>
      </c>
      <c r="J97" s="222"/>
      <c r="M97" s="219">
        <f t="shared" si="12"/>
        <v>45778</v>
      </c>
      <c r="N97" s="223"/>
      <c r="O97" s="223"/>
      <c r="P97" s="223"/>
      <c r="Q97" s="223"/>
      <c r="R97" s="223"/>
      <c r="S97" s="223"/>
      <c r="T97" s="223"/>
      <c r="U97" s="223"/>
      <c r="V97" s="223"/>
      <c r="W97" s="223"/>
      <c r="X97" s="223"/>
      <c r="Y97" s="223"/>
      <c r="Z97" s="223"/>
      <c r="AA97" s="223"/>
      <c r="AB97" s="223"/>
      <c r="AC97" s="195">
        <f t="shared" si="30"/>
        <v>0</v>
      </c>
      <c r="AD97" s="224"/>
    </row>
    <row r="98" spans="2:30" outlineLevel="1">
      <c r="B98" s="218"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8">
        <f>IF(C97&gt;0,C97+1,IF(DATE(YEAR('Basisdaten zum Projekt'!$C$5),MONTH('Basisdaten zum Projekt'!$C$5),1)=D98,1,0))</f>
        <v>39</v>
      </c>
      <c r="D98" s="219">
        <f t="shared" si="31"/>
        <v>45809</v>
      </c>
      <c r="E98" s="220"/>
      <c r="F98" s="168">
        <f t="shared" si="28"/>
        <v>0</v>
      </c>
      <c r="G98" s="221"/>
      <c r="H98" s="220"/>
      <c r="I98" s="168">
        <f t="shared" si="29"/>
        <v>0</v>
      </c>
      <c r="J98" s="222"/>
      <c r="M98" s="219">
        <f t="shared" si="12"/>
        <v>45809</v>
      </c>
      <c r="N98" s="223"/>
      <c r="O98" s="223"/>
      <c r="P98" s="223"/>
      <c r="Q98" s="223"/>
      <c r="R98" s="223"/>
      <c r="S98" s="223"/>
      <c r="T98" s="223"/>
      <c r="U98" s="223"/>
      <c r="V98" s="223"/>
      <c r="W98" s="223"/>
      <c r="X98" s="223"/>
      <c r="Y98" s="223"/>
      <c r="Z98" s="223"/>
      <c r="AA98" s="223"/>
      <c r="AB98" s="223"/>
      <c r="AC98" s="195">
        <f t="shared" si="30"/>
        <v>0</v>
      </c>
      <c r="AD98" s="224"/>
    </row>
    <row r="99" spans="2:30" outlineLevel="1">
      <c r="B99" s="218"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8">
        <f>IF(C98&gt;0,C98+1,IF(DATE(YEAR('Basisdaten zum Projekt'!$C$5),MONTH('Basisdaten zum Projekt'!$C$5),1)=D99,1,0))</f>
        <v>40</v>
      </c>
      <c r="D99" s="219">
        <f t="shared" si="31"/>
        <v>45839</v>
      </c>
      <c r="E99" s="220"/>
      <c r="F99" s="168">
        <f t="shared" si="28"/>
        <v>0</v>
      </c>
      <c r="G99" s="221"/>
      <c r="H99" s="220"/>
      <c r="I99" s="168">
        <f t="shared" si="29"/>
        <v>0</v>
      </c>
      <c r="J99" s="222"/>
      <c r="M99" s="219">
        <f t="shared" si="12"/>
        <v>45839</v>
      </c>
      <c r="N99" s="223"/>
      <c r="O99" s="223"/>
      <c r="P99" s="223"/>
      <c r="Q99" s="223"/>
      <c r="R99" s="223"/>
      <c r="S99" s="223"/>
      <c r="T99" s="223"/>
      <c r="U99" s="223"/>
      <c r="V99" s="223"/>
      <c r="W99" s="223"/>
      <c r="X99" s="223"/>
      <c r="Y99" s="223"/>
      <c r="Z99" s="223"/>
      <c r="AA99" s="223"/>
      <c r="AB99" s="223"/>
      <c r="AC99" s="195">
        <f t="shared" si="30"/>
        <v>0</v>
      </c>
      <c r="AD99" s="224"/>
    </row>
    <row r="100" spans="2:30" outlineLevel="1">
      <c r="B100" s="218"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8">
        <f>IF(C99&gt;0,C99+1,IF(DATE(YEAR('Basisdaten zum Projekt'!$C$5),MONTH('Basisdaten zum Projekt'!$C$5),1)=D100,1,0))</f>
        <v>41</v>
      </c>
      <c r="D100" s="219">
        <f t="shared" si="31"/>
        <v>45870</v>
      </c>
      <c r="E100" s="220"/>
      <c r="F100" s="168">
        <f t="shared" si="28"/>
        <v>0</v>
      </c>
      <c r="G100" s="221"/>
      <c r="H100" s="220"/>
      <c r="I100" s="168">
        <f t="shared" si="29"/>
        <v>0</v>
      </c>
      <c r="J100" s="222"/>
      <c r="M100" s="219">
        <f t="shared" si="12"/>
        <v>45870</v>
      </c>
      <c r="N100" s="223"/>
      <c r="O100" s="223"/>
      <c r="P100" s="223"/>
      <c r="Q100" s="223"/>
      <c r="R100" s="223"/>
      <c r="S100" s="223"/>
      <c r="T100" s="223"/>
      <c r="U100" s="223"/>
      <c r="V100" s="223"/>
      <c r="W100" s="223"/>
      <c r="X100" s="223"/>
      <c r="Y100" s="223"/>
      <c r="Z100" s="223"/>
      <c r="AA100" s="223"/>
      <c r="AB100" s="223"/>
      <c r="AC100" s="195">
        <f t="shared" si="30"/>
        <v>0</v>
      </c>
      <c r="AD100" s="224"/>
    </row>
    <row r="101" spans="2:30" outlineLevel="1">
      <c r="B101" s="218"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8">
        <f>IF(C100&gt;0,C100+1,IF(DATE(YEAR('Basisdaten zum Projekt'!$C$5),MONTH('Basisdaten zum Projekt'!$C$5),1)=D101,1,0))</f>
        <v>42</v>
      </c>
      <c r="D101" s="219">
        <f t="shared" si="31"/>
        <v>45901</v>
      </c>
      <c r="E101" s="220"/>
      <c r="F101" s="168">
        <f t="shared" si="28"/>
        <v>0</v>
      </c>
      <c r="G101" s="221"/>
      <c r="H101" s="220"/>
      <c r="I101" s="168">
        <f t="shared" si="29"/>
        <v>0</v>
      </c>
      <c r="J101" s="222"/>
      <c r="M101" s="219">
        <f t="shared" si="12"/>
        <v>45901</v>
      </c>
      <c r="N101" s="223"/>
      <c r="O101" s="223"/>
      <c r="P101" s="223"/>
      <c r="Q101" s="223"/>
      <c r="R101" s="223"/>
      <c r="S101" s="223"/>
      <c r="T101" s="223"/>
      <c r="U101" s="223"/>
      <c r="V101" s="223"/>
      <c r="W101" s="223"/>
      <c r="X101" s="223"/>
      <c r="Y101" s="223"/>
      <c r="Z101" s="223"/>
      <c r="AA101" s="223"/>
      <c r="AB101" s="223"/>
      <c r="AC101" s="195">
        <f t="shared" si="30"/>
        <v>0</v>
      </c>
      <c r="AD101" s="224"/>
    </row>
    <row r="102" spans="2:30" outlineLevel="1">
      <c r="B102" s="218"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8">
        <f>IF(C101&gt;0,C101+1,IF(DATE(YEAR('Basisdaten zum Projekt'!$C$5),MONTH('Basisdaten zum Projekt'!$C$5),1)=D102,1,0))</f>
        <v>43</v>
      </c>
      <c r="D102" s="219">
        <f t="shared" si="31"/>
        <v>45931</v>
      </c>
      <c r="E102" s="220"/>
      <c r="F102" s="168">
        <f t="shared" si="28"/>
        <v>0</v>
      </c>
      <c r="G102" s="221"/>
      <c r="H102" s="220"/>
      <c r="I102" s="168">
        <f t="shared" si="29"/>
        <v>0</v>
      </c>
      <c r="J102" s="222"/>
      <c r="M102" s="219">
        <f t="shared" si="12"/>
        <v>45931</v>
      </c>
      <c r="N102" s="223"/>
      <c r="O102" s="223"/>
      <c r="P102" s="223"/>
      <c r="Q102" s="223"/>
      <c r="R102" s="223"/>
      <c r="S102" s="223"/>
      <c r="T102" s="223"/>
      <c r="U102" s="223"/>
      <c r="V102" s="223"/>
      <c r="W102" s="223"/>
      <c r="X102" s="223"/>
      <c r="Y102" s="223"/>
      <c r="Z102" s="223"/>
      <c r="AA102" s="223"/>
      <c r="AB102" s="223"/>
      <c r="AC102" s="195">
        <f t="shared" si="30"/>
        <v>0</v>
      </c>
      <c r="AD102" s="224"/>
    </row>
    <row r="103" spans="2:30" outlineLevel="1">
      <c r="B103" s="218"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8">
        <f>IF(C102&gt;0,C102+1,IF(DATE(YEAR('Basisdaten zum Projekt'!$C$5),MONTH('Basisdaten zum Projekt'!$C$5),1)=D103,1,0))</f>
        <v>44</v>
      </c>
      <c r="D103" s="219">
        <f t="shared" si="31"/>
        <v>45962</v>
      </c>
      <c r="E103" s="220"/>
      <c r="F103" s="168">
        <f t="shared" si="28"/>
        <v>0</v>
      </c>
      <c r="G103" s="221"/>
      <c r="H103" s="220"/>
      <c r="I103" s="168">
        <f t="shared" si="29"/>
        <v>0</v>
      </c>
      <c r="J103" s="222"/>
      <c r="M103" s="219">
        <f t="shared" si="12"/>
        <v>45962</v>
      </c>
      <c r="N103" s="223"/>
      <c r="O103" s="223"/>
      <c r="P103" s="223"/>
      <c r="Q103" s="223"/>
      <c r="R103" s="223"/>
      <c r="S103" s="223"/>
      <c r="T103" s="223"/>
      <c r="U103" s="223"/>
      <c r="V103" s="223"/>
      <c r="W103" s="223"/>
      <c r="X103" s="223"/>
      <c r="Y103" s="223"/>
      <c r="Z103" s="223"/>
      <c r="AA103" s="223"/>
      <c r="AB103" s="223"/>
      <c r="AC103" s="195">
        <f t="shared" si="30"/>
        <v>0</v>
      </c>
      <c r="AD103" s="224"/>
    </row>
    <row r="104" spans="2:30" outlineLevel="1">
      <c r="B104" s="218"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8">
        <f>IF(C103&gt;0,C103+1,IF(DATE(YEAR('Basisdaten zum Projekt'!$C$5),MONTH('Basisdaten zum Projekt'!$C$5),1)=D104,1,0))</f>
        <v>45</v>
      </c>
      <c r="D104" s="219">
        <f t="shared" si="31"/>
        <v>45992</v>
      </c>
      <c r="E104" s="220"/>
      <c r="F104" s="168">
        <f t="shared" si="28"/>
        <v>0</v>
      </c>
      <c r="G104" s="221"/>
      <c r="H104" s="220"/>
      <c r="I104" s="168">
        <f t="shared" si="29"/>
        <v>0</v>
      </c>
      <c r="J104" s="222"/>
      <c r="M104" s="219">
        <f t="shared" si="12"/>
        <v>45992</v>
      </c>
      <c r="N104" s="223"/>
      <c r="O104" s="223"/>
      <c r="P104" s="223"/>
      <c r="Q104" s="223"/>
      <c r="R104" s="223"/>
      <c r="S104" s="223"/>
      <c r="T104" s="223"/>
      <c r="U104" s="223"/>
      <c r="V104" s="223"/>
      <c r="W104" s="223"/>
      <c r="X104" s="223"/>
      <c r="Y104" s="223"/>
      <c r="Z104" s="223"/>
      <c r="AA104" s="223"/>
      <c r="AB104" s="223"/>
      <c r="AC104" s="195">
        <f t="shared" si="30"/>
        <v>0</v>
      </c>
      <c r="AD104" s="224"/>
    </row>
    <row r="105" spans="2:30">
      <c r="B105" s="228"/>
      <c r="C105" s="229"/>
      <c r="D105" s="230">
        <f>D104</f>
        <v>45992</v>
      </c>
      <c r="E105" s="231"/>
      <c r="F105" s="232">
        <f>SUM(F93:F104)</f>
        <v>40.3125</v>
      </c>
      <c r="G105" s="233">
        <f>SUM(G93:G104)</f>
        <v>0</v>
      </c>
      <c r="H105" s="234"/>
      <c r="I105" s="232">
        <f>SUM(I93:I104)</f>
        <v>40.3125</v>
      </c>
      <c r="J105" s="233">
        <f>SUM(J93:J104)</f>
        <v>0</v>
      </c>
      <c r="M105" s="230">
        <f t="shared" si="12"/>
        <v>45992</v>
      </c>
      <c r="N105" s="236">
        <f>SUM(N93:N104)</f>
        <v>0</v>
      </c>
      <c r="O105" s="236">
        <f>SUM(O93:O104)</f>
        <v>0</v>
      </c>
      <c r="P105" s="236">
        <f>SUM(P93:P104)</f>
        <v>0</v>
      </c>
      <c r="Q105" s="236">
        <f>SUM(Q93:Q104)</f>
        <v>0</v>
      </c>
      <c r="R105" s="236">
        <f>SUM(R93:R104)</f>
        <v>0</v>
      </c>
      <c r="S105" s="236">
        <f t="shared" ref="S105:AB105" si="32">SUM(S93:S104)</f>
        <v>0</v>
      </c>
      <c r="T105" s="236">
        <f t="shared" si="32"/>
        <v>0</v>
      </c>
      <c r="U105" s="236">
        <f t="shared" si="32"/>
        <v>0</v>
      </c>
      <c r="V105" s="236">
        <f t="shared" si="32"/>
        <v>0</v>
      </c>
      <c r="W105" s="236">
        <f t="shared" si="32"/>
        <v>0</v>
      </c>
      <c r="X105" s="236">
        <f t="shared" si="32"/>
        <v>0</v>
      </c>
      <c r="Y105" s="236">
        <f t="shared" si="32"/>
        <v>0</v>
      </c>
      <c r="Z105" s="236">
        <f t="shared" si="32"/>
        <v>0</v>
      </c>
      <c r="AA105" s="236">
        <f t="shared" si="32"/>
        <v>0</v>
      </c>
      <c r="AB105" s="236">
        <f t="shared" si="32"/>
        <v>0</v>
      </c>
      <c r="AC105" s="236">
        <f>SUM(AC93:AC104)</f>
        <v>0</v>
      </c>
      <c r="AD105" s="224"/>
    </row>
    <row r="106" spans="2:30" ht="28.5" customHeight="1">
      <c r="B106" s="158"/>
      <c r="C106" s="158"/>
      <c r="N106" s="235">
        <f>IFERROR(N105/$H$6,0)</f>
        <v>0</v>
      </c>
      <c r="O106" s="235">
        <f>IFERROR(O105/$H$6,0)</f>
        <v>0</v>
      </c>
      <c r="P106" s="235">
        <f>IFERROR(P105/$H$6,0)</f>
        <v>0</v>
      </c>
      <c r="Q106" s="235">
        <f>IFERROR(Q105/$H$6,0)</f>
        <v>0</v>
      </c>
      <c r="R106" s="235">
        <f>IFERROR(R105/$H$6,0)</f>
        <v>0</v>
      </c>
      <c r="S106" s="235">
        <f t="shared" ref="S106:AB106" si="33">IFERROR(S105/$H$6,0)</f>
        <v>0</v>
      </c>
      <c r="T106" s="235">
        <f t="shared" si="33"/>
        <v>0</v>
      </c>
      <c r="U106" s="235">
        <f t="shared" si="33"/>
        <v>0</v>
      </c>
      <c r="V106" s="235">
        <f t="shared" si="33"/>
        <v>0</v>
      </c>
      <c r="W106" s="235">
        <f t="shared" si="33"/>
        <v>0</v>
      </c>
      <c r="X106" s="235">
        <f t="shared" si="33"/>
        <v>0</v>
      </c>
      <c r="Y106" s="235">
        <f t="shared" si="33"/>
        <v>0</v>
      </c>
      <c r="Z106" s="235">
        <f t="shared" si="33"/>
        <v>0</v>
      </c>
      <c r="AA106" s="235">
        <f t="shared" si="33"/>
        <v>0</v>
      </c>
      <c r="AB106" s="235">
        <f t="shared" si="33"/>
        <v>0</v>
      </c>
      <c r="AC106" s="235">
        <f>IFERROR(AC105/$H$6,0)</f>
        <v>0</v>
      </c>
      <c r="AD106" s="237" t="s">
        <v>394</v>
      </c>
    </row>
    <row r="107" spans="2:30">
      <c r="B107" s="158"/>
      <c r="C107" s="158"/>
      <c r="N107" s="238"/>
      <c r="O107" s="238"/>
      <c r="P107" s="238"/>
      <c r="Q107" s="238"/>
      <c r="R107" s="238"/>
      <c r="S107" s="239"/>
      <c r="T107" s="240"/>
      <c r="U107" s="241"/>
      <c r="V107" s="241"/>
      <c r="W107" s="241"/>
      <c r="X107" s="241"/>
      <c r="Y107" s="241"/>
      <c r="Z107" s="241"/>
      <c r="AA107" s="241"/>
      <c r="AB107" s="242"/>
      <c r="AC107" s="238"/>
      <c r="AD107" s="243"/>
    </row>
    <row r="108" spans="2:30" outlineLevel="1">
      <c r="B108" s="218"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8">
        <f>IF(C104&gt;0,C104+1,IF(DATE(YEAR('Basisdaten zum Projekt'!$C$5),MONTH('Basisdaten zum Projekt'!$C$5),1)=D108,1,0))</f>
        <v>46</v>
      </c>
      <c r="D108" s="219">
        <f>DATE(YEAR(D104),MONTH(D104)+1,DAY(D104))</f>
        <v>46023</v>
      </c>
      <c r="E108" s="220"/>
      <c r="F108" s="168">
        <f t="shared" ref="F108:F119" si="34">215/12*E108</f>
        <v>0</v>
      </c>
      <c r="G108" s="221"/>
      <c r="H108" s="220"/>
      <c r="I108" s="168">
        <f t="shared" ref="I108:I119" si="35">215/12*H108</f>
        <v>0</v>
      </c>
      <c r="J108" s="222"/>
      <c r="M108" s="219">
        <f t="shared" ref="M108:M150" si="36">D108</f>
        <v>46023</v>
      </c>
      <c r="N108" s="223"/>
      <c r="O108" s="223"/>
      <c r="P108" s="223"/>
      <c r="Q108" s="223"/>
      <c r="R108" s="223"/>
      <c r="S108" s="223"/>
      <c r="T108" s="223"/>
      <c r="U108" s="223"/>
      <c r="V108" s="223"/>
      <c r="W108" s="223"/>
      <c r="X108" s="223"/>
      <c r="Y108" s="223"/>
      <c r="Z108" s="223"/>
      <c r="AA108" s="223"/>
      <c r="AB108" s="223"/>
      <c r="AC108" s="195">
        <f t="shared" ref="AC108:AC119" si="37">SUM(N108:AB108)</f>
        <v>0</v>
      </c>
      <c r="AD108" s="224"/>
    </row>
    <row r="109" spans="2:30" outlineLevel="1">
      <c r="B109" s="218"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8">
        <f>IF(C108&gt;0,C108+1,IF(DATE(YEAR('Basisdaten zum Projekt'!$C$5),MONTH('Basisdaten zum Projekt'!$C$5),1)=D109,1,0))</f>
        <v>47</v>
      </c>
      <c r="D109" s="219">
        <f t="shared" ref="D109:D119" si="38">DATE(YEAR(D108),MONTH(D108)+1,DAY(D108))</f>
        <v>46054</v>
      </c>
      <c r="E109" s="220"/>
      <c r="F109" s="168">
        <f t="shared" si="34"/>
        <v>0</v>
      </c>
      <c r="G109" s="221"/>
      <c r="H109" s="220"/>
      <c r="I109" s="168">
        <f t="shared" si="35"/>
        <v>0</v>
      </c>
      <c r="J109" s="222"/>
      <c r="M109" s="219">
        <f t="shared" si="36"/>
        <v>46054</v>
      </c>
      <c r="N109" s="223"/>
      <c r="O109" s="223"/>
      <c r="P109" s="223"/>
      <c r="Q109" s="223"/>
      <c r="R109" s="223"/>
      <c r="S109" s="223"/>
      <c r="T109" s="223"/>
      <c r="U109" s="223"/>
      <c r="V109" s="223"/>
      <c r="W109" s="223"/>
      <c r="X109" s="223"/>
      <c r="Y109" s="223"/>
      <c r="Z109" s="223"/>
      <c r="AA109" s="223"/>
      <c r="AB109" s="223"/>
      <c r="AC109" s="195">
        <f t="shared" si="37"/>
        <v>0</v>
      </c>
      <c r="AD109" s="224"/>
    </row>
    <row r="110" spans="2:30" outlineLevel="1">
      <c r="B110" s="218"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8">
        <f>IF(C109&gt;0,C109+1,IF(DATE(YEAR('Basisdaten zum Projekt'!$C$5),MONTH('Basisdaten zum Projekt'!$C$5),1)=D110,1,0))</f>
        <v>48</v>
      </c>
      <c r="D110" s="219">
        <f t="shared" si="38"/>
        <v>46082</v>
      </c>
      <c r="E110" s="220"/>
      <c r="F110" s="168">
        <f t="shared" si="34"/>
        <v>0</v>
      </c>
      <c r="G110" s="221"/>
      <c r="H110" s="220"/>
      <c r="I110" s="168">
        <f t="shared" si="35"/>
        <v>0</v>
      </c>
      <c r="J110" s="222"/>
      <c r="M110" s="219">
        <f t="shared" si="36"/>
        <v>46082</v>
      </c>
      <c r="N110" s="223"/>
      <c r="O110" s="223"/>
      <c r="P110" s="223"/>
      <c r="Q110" s="223"/>
      <c r="R110" s="223"/>
      <c r="S110" s="223"/>
      <c r="T110" s="223"/>
      <c r="U110" s="223"/>
      <c r="V110" s="223"/>
      <c r="W110" s="223"/>
      <c r="X110" s="223"/>
      <c r="Y110" s="223"/>
      <c r="Z110" s="223"/>
      <c r="AA110" s="223"/>
      <c r="AB110" s="223"/>
      <c r="AC110" s="195">
        <f t="shared" si="37"/>
        <v>0</v>
      </c>
      <c r="AD110" s="224"/>
    </row>
    <row r="111" spans="2:30" outlineLevel="1">
      <c r="B111" s="218"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8">
        <f>IF(C110&gt;0,C110+1,IF(DATE(YEAR('Basisdaten zum Projekt'!$C$5),MONTH('Basisdaten zum Projekt'!$C$5),1)=D111,1,0))</f>
        <v>49</v>
      </c>
      <c r="D111" s="219">
        <f t="shared" si="38"/>
        <v>46113</v>
      </c>
      <c r="E111" s="220"/>
      <c r="F111" s="168">
        <f t="shared" si="34"/>
        <v>0</v>
      </c>
      <c r="G111" s="221"/>
      <c r="H111" s="220"/>
      <c r="I111" s="168">
        <f t="shared" si="35"/>
        <v>0</v>
      </c>
      <c r="J111" s="222"/>
      <c r="M111" s="219">
        <f t="shared" si="36"/>
        <v>46113</v>
      </c>
      <c r="N111" s="223"/>
      <c r="O111" s="223"/>
      <c r="P111" s="223"/>
      <c r="Q111" s="223"/>
      <c r="R111" s="223"/>
      <c r="S111" s="223"/>
      <c r="T111" s="223"/>
      <c r="U111" s="223"/>
      <c r="V111" s="223"/>
      <c r="W111" s="223"/>
      <c r="X111" s="223"/>
      <c r="Y111" s="223"/>
      <c r="Z111" s="223"/>
      <c r="AA111" s="223"/>
      <c r="AB111" s="223"/>
      <c r="AC111" s="195">
        <f t="shared" si="37"/>
        <v>0</v>
      </c>
      <c r="AD111" s="224"/>
    </row>
    <row r="112" spans="2:30" outlineLevel="1">
      <c r="B112" s="218"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8">
        <f>IF(C111&gt;0,C111+1,IF(DATE(YEAR('Basisdaten zum Projekt'!$C$5),MONTH('Basisdaten zum Projekt'!$C$5),1)=D112,1,0))</f>
        <v>50</v>
      </c>
      <c r="D112" s="219">
        <f t="shared" si="38"/>
        <v>46143</v>
      </c>
      <c r="E112" s="220"/>
      <c r="F112" s="168">
        <f t="shared" si="34"/>
        <v>0</v>
      </c>
      <c r="G112" s="221"/>
      <c r="H112" s="220"/>
      <c r="I112" s="168">
        <f t="shared" si="35"/>
        <v>0</v>
      </c>
      <c r="J112" s="222"/>
      <c r="M112" s="219">
        <f t="shared" si="36"/>
        <v>46143</v>
      </c>
      <c r="N112" s="223"/>
      <c r="O112" s="223"/>
      <c r="P112" s="223"/>
      <c r="Q112" s="223"/>
      <c r="R112" s="223"/>
      <c r="S112" s="223"/>
      <c r="T112" s="223"/>
      <c r="U112" s="223"/>
      <c r="V112" s="223"/>
      <c r="W112" s="223"/>
      <c r="X112" s="223"/>
      <c r="Y112" s="223"/>
      <c r="Z112" s="223"/>
      <c r="AA112" s="223"/>
      <c r="AB112" s="223"/>
      <c r="AC112" s="195">
        <f t="shared" si="37"/>
        <v>0</v>
      </c>
      <c r="AD112" s="224"/>
    </row>
    <row r="113" spans="2:30" outlineLevel="1">
      <c r="B113" s="218"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8">
        <f>IF(C112&gt;0,C112+1,IF(DATE(YEAR('Basisdaten zum Projekt'!$C$5),MONTH('Basisdaten zum Projekt'!$C$5),1)=D113,1,0))</f>
        <v>51</v>
      </c>
      <c r="D113" s="219">
        <f t="shared" si="38"/>
        <v>46174</v>
      </c>
      <c r="E113" s="220"/>
      <c r="F113" s="168">
        <f t="shared" si="34"/>
        <v>0</v>
      </c>
      <c r="G113" s="221"/>
      <c r="H113" s="220"/>
      <c r="I113" s="168">
        <f t="shared" si="35"/>
        <v>0</v>
      </c>
      <c r="J113" s="222"/>
      <c r="M113" s="219">
        <f t="shared" si="36"/>
        <v>46174</v>
      </c>
      <c r="N113" s="223"/>
      <c r="O113" s="223"/>
      <c r="P113" s="223"/>
      <c r="Q113" s="223"/>
      <c r="R113" s="223"/>
      <c r="S113" s="223"/>
      <c r="T113" s="223"/>
      <c r="U113" s="223"/>
      <c r="V113" s="223"/>
      <c r="W113" s="223"/>
      <c r="X113" s="223"/>
      <c r="Y113" s="223"/>
      <c r="Z113" s="223"/>
      <c r="AA113" s="223"/>
      <c r="AB113" s="223"/>
      <c r="AC113" s="195">
        <f t="shared" si="37"/>
        <v>0</v>
      </c>
      <c r="AD113" s="224"/>
    </row>
    <row r="114" spans="2:30" outlineLevel="1">
      <c r="B114" s="218"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8">
        <f>IF(C113&gt;0,C113+1,IF(DATE(YEAR('Basisdaten zum Projekt'!$C$5),MONTH('Basisdaten zum Projekt'!$C$5),1)=D114,1,0))</f>
        <v>52</v>
      </c>
      <c r="D114" s="219">
        <f t="shared" si="38"/>
        <v>46204</v>
      </c>
      <c r="E114" s="220"/>
      <c r="F114" s="168">
        <f t="shared" si="34"/>
        <v>0</v>
      </c>
      <c r="G114" s="221"/>
      <c r="H114" s="220"/>
      <c r="I114" s="168">
        <f t="shared" si="35"/>
        <v>0</v>
      </c>
      <c r="J114" s="222"/>
      <c r="M114" s="219">
        <f t="shared" si="36"/>
        <v>46204</v>
      </c>
      <c r="N114" s="223"/>
      <c r="O114" s="223"/>
      <c r="P114" s="223"/>
      <c r="Q114" s="223"/>
      <c r="R114" s="223"/>
      <c r="S114" s="223"/>
      <c r="T114" s="223"/>
      <c r="U114" s="223"/>
      <c r="V114" s="223"/>
      <c r="W114" s="223"/>
      <c r="X114" s="223"/>
      <c r="Y114" s="223"/>
      <c r="Z114" s="223"/>
      <c r="AA114" s="223"/>
      <c r="AB114" s="223"/>
      <c r="AC114" s="195">
        <f t="shared" si="37"/>
        <v>0</v>
      </c>
      <c r="AD114" s="224"/>
    </row>
    <row r="115" spans="2:30" outlineLevel="1">
      <c r="B115" s="218"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8">
        <f>IF(C114&gt;0,C114+1,IF(DATE(YEAR('Basisdaten zum Projekt'!$C$5),MONTH('Basisdaten zum Projekt'!$C$5),1)=D115,1,0))</f>
        <v>53</v>
      </c>
      <c r="D115" s="219">
        <f t="shared" si="38"/>
        <v>46235</v>
      </c>
      <c r="E115" s="220"/>
      <c r="F115" s="168">
        <f t="shared" si="34"/>
        <v>0</v>
      </c>
      <c r="G115" s="221"/>
      <c r="H115" s="220"/>
      <c r="I115" s="168">
        <f t="shared" si="35"/>
        <v>0</v>
      </c>
      <c r="J115" s="222"/>
      <c r="M115" s="219">
        <f t="shared" si="36"/>
        <v>46235</v>
      </c>
      <c r="N115" s="223"/>
      <c r="O115" s="223"/>
      <c r="P115" s="223"/>
      <c r="Q115" s="223"/>
      <c r="R115" s="223"/>
      <c r="S115" s="223"/>
      <c r="T115" s="223"/>
      <c r="U115" s="223"/>
      <c r="V115" s="223"/>
      <c r="W115" s="223"/>
      <c r="X115" s="223"/>
      <c r="Y115" s="223"/>
      <c r="Z115" s="223"/>
      <c r="AA115" s="223"/>
      <c r="AB115" s="223"/>
      <c r="AC115" s="195">
        <f t="shared" si="37"/>
        <v>0</v>
      </c>
      <c r="AD115" s="224"/>
    </row>
    <row r="116" spans="2:30" outlineLevel="1">
      <c r="B116" s="218"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8">
        <f>IF(C115&gt;0,C115+1,IF(DATE(YEAR('Basisdaten zum Projekt'!$C$5),MONTH('Basisdaten zum Projekt'!$C$5),1)=D116,1,0))</f>
        <v>54</v>
      </c>
      <c r="D116" s="219">
        <f t="shared" si="38"/>
        <v>46266</v>
      </c>
      <c r="E116" s="220"/>
      <c r="F116" s="168">
        <f t="shared" si="34"/>
        <v>0</v>
      </c>
      <c r="G116" s="221"/>
      <c r="H116" s="220"/>
      <c r="I116" s="168">
        <f t="shared" si="35"/>
        <v>0</v>
      </c>
      <c r="J116" s="222"/>
      <c r="M116" s="219">
        <f t="shared" si="36"/>
        <v>46266</v>
      </c>
      <c r="N116" s="223"/>
      <c r="O116" s="223"/>
      <c r="P116" s="223"/>
      <c r="Q116" s="223"/>
      <c r="R116" s="223"/>
      <c r="S116" s="223"/>
      <c r="T116" s="223"/>
      <c r="U116" s="223"/>
      <c r="V116" s="223"/>
      <c r="W116" s="223"/>
      <c r="X116" s="223"/>
      <c r="Y116" s="223"/>
      <c r="Z116" s="223"/>
      <c r="AA116" s="223"/>
      <c r="AB116" s="223"/>
      <c r="AC116" s="195">
        <f t="shared" si="37"/>
        <v>0</v>
      </c>
      <c r="AD116" s="224"/>
    </row>
    <row r="117" spans="2:30" outlineLevel="1">
      <c r="B117" s="218"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8">
        <f>IF(C116&gt;0,C116+1,IF(DATE(YEAR('Basisdaten zum Projekt'!$C$5),MONTH('Basisdaten zum Projekt'!$C$5),1)=D117,1,0))</f>
        <v>55</v>
      </c>
      <c r="D117" s="219">
        <f t="shared" si="38"/>
        <v>46296</v>
      </c>
      <c r="E117" s="220"/>
      <c r="F117" s="168">
        <f t="shared" si="34"/>
        <v>0</v>
      </c>
      <c r="G117" s="221"/>
      <c r="H117" s="220"/>
      <c r="I117" s="168">
        <f t="shared" si="35"/>
        <v>0</v>
      </c>
      <c r="J117" s="222"/>
      <c r="M117" s="219">
        <f t="shared" si="36"/>
        <v>46296</v>
      </c>
      <c r="N117" s="223"/>
      <c r="O117" s="223"/>
      <c r="P117" s="223"/>
      <c r="Q117" s="223"/>
      <c r="R117" s="223"/>
      <c r="S117" s="223"/>
      <c r="T117" s="223"/>
      <c r="U117" s="223"/>
      <c r="V117" s="223"/>
      <c r="W117" s="223"/>
      <c r="X117" s="223"/>
      <c r="Y117" s="223"/>
      <c r="Z117" s="223"/>
      <c r="AA117" s="223"/>
      <c r="AB117" s="223"/>
      <c r="AC117" s="195">
        <f t="shared" si="37"/>
        <v>0</v>
      </c>
      <c r="AD117" s="224"/>
    </row>
    <row r="118" spans="2:30" outlineLevel="1">
      <c r="B118" s="218"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8">
        <f>IF(C117&gt;0,C117+1,IF(DATE(YEAR('Basisdaten zum Projekt'!$C$5),MONTH('Basisdaten zum Projekt'!$C$5),1)=D118,1,0))</f>
        <v>56</v>
      </c>
      <c r="D118" s="219">
        <f t="shared" si="38"/>
        <v>46327</v>
      </c>
      <c r="E118" s="220"/>
      <c r="F118" s="168">
        <f t="shared" si="34"/>
        <v>0</v>
      </c>
      <c r="G118" s="221"/>
      <c r="H118" s="220"/>
      <c r="I118" s="168">
        <f t="shared" si="35"/>
        <v>0</v>
      </c>
      <c r="J118" s="222"/>
      <c r="M118" s="219">
        <f t="shared" si="36"/>
        <v>46327</v>
      </c>
      <c r="N118" s="223"/>
      <c r="O118" s="223"/>
      <c r="P118" s="223"/>
      <c r="Q118" s="223"/>
      <c r="R118" s="223"/>
      <c r="S118" s="223"/>
      <c r="T118" s="223"/>
      <c r="U118" s="223"/>
      <c r="V118" s="223"/>
      <c r="W118" s="223"/>
      <c r="X118" s="223"/>
      <c r="Y118" s="223"/>
      <c r="Z118" s="223"/>
      <c r="AA118" s="223"/>
      <c r="AB118" s="223"/>
      <c r="AC118" s="195">
        <f t="shared" si="37"/>
        <v>0</v>
      </c>
      <c r="AD118" s="224"/>
    </row>
    <row r="119" spans="2:30" outlineLevel="1">
      <c r="B119" s="218"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8">
        <f>IF(C118&gt;0,C118+1,IF(DATE(YEAR('Basisdaten zum Projekt'!$C$5),MONTH('Basisdaten zum Projekt'!$C$5),1)=D119,1,0))</f>
        <v>57</v>
      </c>
      <c r="D119" s="219">
        <f t="shared" si="38"/>
        <v>46357</v>
      </c>
      <c r="E119" s="220"/>
      <c r="F119" s="168">
        <f t="shared" si="34"/>
        <v>0</v>
      </c>
      <c r="G119" s="221"/>
      <c r="H119" s="220"/>
      <c r="I119" s="168">
        <f t="shared" si="35"/>
        <v>0</v>
      </c>
      <c r="J119" s="222"/>
      <c r="M119" s="219">
        <f t="shared" si="36"/>
        <v>46357</v>
      </c>
      <c r="N119" s="223"/>
      <c r="O119" s="223"/>
      <c r="P119" s="223"/>
      <c r="Q119" s="223"/>
      <c r="R119" s="223"/>
      <c r="S119" s="223"/>
      <c r="T119" s="223"/>
      <c r="U119" s="223"/>
      <c r="V119" s="223"/>
      <c r="W119" s="223"/>
      <c r="X119" s="223"/>
      <c r="Y119" s="223"/>
      <c r="Z119" s="223"/>
      <c r="AA119" s="223"/>
      <c r="AB119" s="223"/>
      <c r="AC119" s="195">
        <f t="shared" si="37"/>
        <v>0</v>
      </c>
      <c r="AD119" s="224"/>
    </row>
    <row r="120" spans="2:30">
      <c r="B120" s="228"/>
      <c r="C120" s="229"/>
      <c r="D120" s="230">
        <f>D119</f>
        <v>46357</v>
      </c>
      <c r="E120" s="231"/>
      <c r="F120" s="232">
        <f>SUM(F108:F119)</f>
        <v>0</v>
      </c>
      <c r="G120" s="233">
        <f>SUM(G108:G119)</f>
        <v>0</v>
      </c>
      <c r="H120" s="234"/>
      <c r="I120" s="232">
        <f>SUM(I108:I119)</f>
        <v>0</v>
      </c>
      <c r="J120" s="233">
        <f>SUM(J108:J119)</f>
        <v>0</v>
      </c>
      <c r="M120" s="230">
        <f t="shared" si="36"/>
        <v>46357</v>
      </c>
      <c r="N120" s="236">
        <f>SUM(N108:N119)</f>
        <v>0</v>
      </c>
      <c r="O120" s="236">
        <f>SUM(O108:O119)</f>
        <v>0</v>
      </c>
      <c r="P120" s="236">
        <f>SUM(P108:P119)</f>
        <v>0</v>
      </c>
      <c r="Q120" s="236">
        <f>SUM(Q108:Q119)</f>
        <v>0</v>
      </c>
      <c r="R120" s="236">
        <f>SUM(R108:R119)</f>
        <v>0</v>
      </c>
      <c r="S120" s="236">
        <f t="shared" ref="S120:AB120" si="39">SUM(S108:S119)</f>
        <v>0</v>
      </c>
      <c r="T120" s="236">
        <f t="shared" si="39"/>
        <v>0</v>
      </c>
      <c r="U120" s="236">
        <f t="shared" si="39"/>
        <v>0</v>
      </c>
      <c r="V120" s="236">
        <f t="shared" si="39"/>
        <v>0</v>
      </c>
      <c r="W120" s="236">
        <f t="shared" si="39"/>
        <v>0</v>
      </c>
      <c r="X120" s="236">
        <f t="shared" si="39"/>
        <v>0</v>
      </c>
      <c r="Y120" s="236">
        <f t="shared" si="39"/>
        <v>0</v>
      </c>
      <c r="Z120" s="236">
        <f t="shared" si="39"/>
        <v>0</v>
      </c>
      <c r="AA120" s="236">
        <f t="shared" si="39"/>
        <v>0</v>
      </c>
      <c r="AB120" s="236">
        <f t="shared" si="39"/>
        <v>0</v>
      </c>
      <c r="AC120" s="236">
        <f>SUM(AC108:AC119)</f>
        <v>0</v>
      </c>
      <c r="AD120" s="224"/>
    </row>
    <row r="121" spans="2:30" ht="28.5" customHeight="1">
      <c r="B121" s="158"/>
      <c r="C121" s="158"/>
      <c r="N121" s="235">
        <f>IFERROR(N120/$H$6,0)</f>
        <v>0</v>
      </c>
      <c r="O121" s="235">
        <f>IFERROR(O120/$H$6,0)</f>
        <v>0</v>
      </c>
      <c r="P121" s="235">
        <f>IFERROR(P120/$H$6,0)</f>
        <v>0</v>
      </c>
      <c r="Q121" s="235">
        <f>IFERROR(Q120/$H$6,0)</f>
        <v>0</v>
      </c>
      <c r="R121" s="235">
        <f>IFERROR(R120/$H$6,0)</f>
        <v>0</v>
      </c>
      <c r="S121" s="235">
        <f t="shared" ref="S121:AB121" si="40">IFERROR(S120/$H$6,0)</f>
        <v>0</v>
      </c>
      <c r="T121" s="235">
        <f t="shared" si="40"/>
        <v>0</v>
      </c>
      <c r="U121" s="235">
        <f t="shared" si="40"/>
        <v>0</v>
      </c>
      <c r="V121" s="235">
        <f t="shared" si="40"/>
        <v>0</v>
      </c>
      <c r="W121" s="235">
        <f t="shared" si="40"/>
        <v>0</v>
      </c>
      <c r="X121" s="235">
        <f t="shared" si="40"/>
        <v>0</v>
      </c>
      <c r="Y121" s="235">
        <f t="shared" si="40"/>
        <v>0</v>
      </c>
      <c r="Z121" s="235">
        <f t="shared" si="40"/>
        <v>0</v>
      </c>
      <c r="AA121" s="235">
        <f t="shared" si="40"/>
        <v>0</v>
      </c>
      <c r="AB121" s="235">
        <f t="shared" si="40"/>
        <v>0</v>
      </c>
      <c r="AC121" s="235">
        <f>IFERROR(AC120/$H$6,0)</f>
        <v>0</v>
      </c>
      <c r="AD121" s="237" t="s">
        <v>394</v>
      </c>
    </row>
    <row r="122" spans="2:30">
      <c r="B122" s="158"/>
      <c r="C122" s="158"/>
      <c r="N122" s="238"/>
      <c r="O122" s="238"/>
      <c r="P122" s="238"/>
      <c r="Q122" s="238"/>
      <c r="R122" s="238"/>
      <c r="S122" s="239"/>
      <c r="T122" s="240"/>
      <c r="U122" s="241"/>
      <c r="V122" s="241"/>
      <c r="W122" s="241"/>
      <c r="X122" s="241"/>
      <c r="Y122" s="241"/>
      <c r="Z122" s="241"/>
      <c r="AA122" s="241"/>
      <c r="AB122" s="242"/>
      <c r="AC122" s="238"/>
      <c r="AD122" s="249"/>
    </row>
    <row r="123" spans="2:30" outlineLevel="1">
      <c r="B123" s="218"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8">
        <f>IF(C119&gt;0,C119+1,IF(DATE(YEAR('Basisdaten zum Projekt'!$C$5),MONTH('Basisdaten zum Projekt'!$C$5),1)=D123,1,0))</f>
        <v>58</v>
      </c>
      <c r="D123" s="219">
        <f>DATE(YEAR(D119),MONTH(D119)+1,DAY(D119))</f>
        <v>46388</v>
      </c>
      <c r="E123" s="244"/>
      <c r="F123" s="245">
        <f t="shared" ref="F123:F134" si="41">215/12*E123</f>
        <v>0</v>
      </c>
      <c r="G123" s="246"/>
      <c r="H123" s="244"/>
      <c r="I123" s="245">
        <f t="shared" ref="I123:I134" si="42">215/12*H123</f>
        <v>0</v>
      </c>
      <c r="J123" s="247"/>
      <c r="M123" s="219">
        <f t="shared" si="36"/>
        <v>46388</v>
      </c>
      <c r="N123" s="223"/>
      <c r="O123" s="223"/>
      <c r="P123" s="223"/>
      <c r="Q123" s="223"/>
      <c r="R123" s="223"/>
      <c r="S123" s="223"/>
      <c r="T123" s="223"/>
      <c r="U123" s="223"/>
      <c r="V123" s="223"/>
      <c r="W123" s="223"/>
      <c r="X123" s="223"/>
      <c r="Y123" s="223"/>
      <c r="Z123" s="223"/>
      <c r="AA123" s="223"/>
      <c r="AB123" s="223"/>
      <c r="AC123" s="195">
        <f t="shared" ref="AC123:AC134" si="43">SUM(N123:AB123)</f>
        <v>0</v>
      </c>
      <c r="AD123" s="224"/>
    </row>
    <row r="124" spans="2:30" outlineLevel="1">
      <c r="B124" s="218"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8">
        <f>IF(C123&gt;0,C123+1,IF(DATE(YEAR('Basisdaten zum Projekt'!$C$5),MONTH('Basisdaten zum Projekt'!$C$5),1)=D124,1,0))</f>
        <v>59</v>
      </c>
      <c r="D124" s="219">
        <f t="shared" ref="D124:D134" si="44">DATE(YEAR(D123),MONTH(D123)+1,DAY(D123))</f>
        <v>46419</v>
      </c>
      <c r="E124" s="220"/>
      <c r="F124" s="168">
        <f t="shared" si="41"/>
        <v>0</v>
      </c>
      <c r="G124" s="221"/>
      <c r="H124" s="220"/>
      <c r="I124" s="168">
        <f t="shared" si="42"/>
        <v>0</v>
      </c>
      <c r="J124" s="222"/>
      <c r="M124" s="219">
        <f t="shared" si="36"/>
        <v>46419</v>
      </c>
      <c r="N124" s="223"/>
      <c r="O124" s="223"/>
      <c r="P124" s="223"/>
      <c r="Q124" s="223"/>
      <c r="R124" s="223"/>
      <c r="S124" s="223"/>
      <c r="T124" s="223"/>
      <c r="U124" s="223"/>
      <c r="V124" s="223"/>
      <c r="W124" s="223"/>
      <c r="X124" s="223"/>
      <c r="Y124" s="223"/>
      <c r="Z124" s="223"/>
      <c r="AA124" s="223"/>
      <c r="AB124" s="223"/>
      <c r="AC124" s="195">
        <f t="shared" si="43"/>
        <v>0</v>
      </c>
      <c r="AD124" s="224"/>
    </row>
    <row r="125" spans="2:30" outlineLevel="1">
      <c r="B125" s="218"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8">
        <f>IF(C124&gt;0,C124+1,IF(DATE(YEAR('Basisdaten zum Projekt'!$C$5),MONTH('Basisdaten zum Projekt'!$C$5),1)=D125,1,0))</f>
        <v>60</v>
      </c>
      <c r="D125" s="219">
        <f t="shared" si="44"/>
        <v>46447</v>
      </c>
      <c r="E125" s="220"/>
      <c r="F125" s="168">
        <f t="shared" si="41"/>
        <v>0</v>
      </c>
      <c r="G125" s="221"/>
      <c r="H125" s="220"/>
      <c r="I125" s="168">
        <f t="shared" si="42"/>
        <v>0</v>
      </c>
      <c r="J125" s="222"/>
      <c r="M125" s="219">
        <f t="shared" si="36"/>
        <v>46447</v>
      </c>
      <c r="N125" s="223"/>
      <c r="O125" s="223"/>
      <c r="P125" s="223"/>
      <c r="Q125" s="223"/>
      <c r="R125" s="223"/>
      <c r="S125" s="223"/>
      <c r="T125" s="223"/>
      <c r="U125" s="223"/>
      <c r="V125" s="223"/>
      <c r="W125" s="223"/>
      <c r="X125" s="223"/>
      <c r="Y125" s="223"/>
      <c r="Z125" s="223"/>
      <c r="AA125" s="223"/>
      <c r="AB125" s="223"/>
      <c r="AC125" s="195">
        <f t="shared" si="43"/>
        <v>0</v>
      </c>
      <c r="AD125" s="224"/>
    </row>
    <row r="126" spans="2:30" outlineLevel="1">
      <c r="B126" s="218"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8">
        <f>IF(C125&gt;0,C125+1,IF(DATE(YEAR('Basisdaten zum Projekt'!$C$5),MONTH('Basisdaten zum Projekt'!$C$5),1)=D126,1,0))</f>
        <v>61</v>
      </c>
      <c r="D126" s="219">
        <f t="shared" si="44"/>
        <v>46478</v>
      </c>
      <c r="E126" s="220"/>
      <c r="F126" s="168">
        <f t="shared" si="41"/>
        <v>0</v>
      </c>
      <c r="G126" s="221"/>
      <c r="H126" s="220"/>
      <c r="I126" s="168">
        <f t="shared" si="42"/>
        <v>0</v>
      </c>
      <c r="J126" s="222"/>
      <c r="M126" s="219">
        <f t="shared" si="36"/>
        <v>46478</v>
      </c>
      <c r="N126" s="223"/>
      <c r="O126" s="223"/>
      <c r="P126" s="223"/>
      <c r="Q126" s="223"/>
      <c r="R126" s="223"/>
      <c r="S126" s="223"/>
      <c r="T126" s="223"/>
      <c r="U126" s="223"/>
      <c r="V126" s="223"/>
      <c r="W126" s="223"/>
      <c r="X126" s="223"/>
      <c r="Y126" s="223"/>
      <c r="Z126" s="223"/>
      <c r="AA126" s="223"/>
      <c r="AB126" s="223"/>
      <c r="AC126" s="195">
        <f t="shared" si="43"/>
        <v>0</v>
      </c>
      <c r="AD126" s="224"/>
    </row>
    <row r="127" spans="2:30" outlineLevel="1">
      <c r="B127" s="218"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8">
        <f>IF(C126&gt;0,C126+1,IF(DATE(YEAR('Basisdaten zum Projekt'!$C$5),MONTH('Basisdaten zum Projekt'!$C$5),1)=D127,1,0))</f>
        <v>62</v>
      </c>
      <c r="D127" s="219">
        <f t="shared" si="44"/>
        <v>46508</v>
      </c>
      <c r="E127" s="220"/>
      <c r="F127" s="168">
        <f t="shared" si="41"/>
        <v>0</v>
      </c>
      <c r="G127" s="221"/>
      <c r="H127" s="220"/>
      <c r="I127" s="168">
        <f t="shared" si="42"/>
        <v>0</v>
      </c>
      <c r="J127" s="222"/>
      <c r="M127" s="219">
        <f t="shared" si="36"/>
        <v>46508</v>
      </c>
      <c r="N127" s="223"/>
      <c r="O127" s="223"/>
      <c r="P127" s="223"/>
      <c r="Q127" s="223"/>
      <c r="R127" s="223"/>
      <c r="S127" s="223"/>
      <c r="T127" s="223"/>
      <c r="U127" s="223"/>
      <c r="V127" s="223"/>
      <c r="W127" s="223"/>
      <c r="X127" s="223"/>
      <c r="Y127" s="223"/>
      <c r="Z127" s="223"/>
      <c r="AA127" s="223"/>
      <c r="AB127" s="223"/>
      <c r="AC127" s="195">
        <f t="shared" si="43"/>
        <v>0</v>
      </c>
      <c r="AD127" s="224"/>
    </row>
    <row r="128" spans="2:30" outlineLevel="1">
      <c r="B128" s="218"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8">
        <f>IF(C127&gt;0,C127+1,IF(DATE(YEAR('Basisdaten zum Projekt'!$C$5),MONTH('Basisdaten zum Projekt'!$C$5),1)=D128,1,0))</f>
        <v>63</v>
      </c>
      <c r="D128" s="219">
        <f t="shared" si="44"/>
        <v>46539</v>
      </c>
      <c r="E128" s="220"/>
      <c r="F128" s="168">
        <f t="shared" si="41"/>
        <v>0</v>
      </c>
      <c r="G128" s="221"/>
      <c r="H128" s="220"/>
      <c r="I128" s="168">
        <f t="shared" si="42"/>
        <v>0</v>
      </c>
      <c r="J128" s="222"/>
      <c r="M128" s="219">
        <f t="shared" si="36"/>
        <v>46539</v>
      </c>
      <c r="N128" s="223"/>
      <c r="O128" s="223"/>
      <c r="P128" s="223"/>
      <c r="Q128" s="223"/>
      <c r="R128" s="223"/>
      <c r="S128" s="223"/>
      <c r="T128" s="223"/>
      <c r="U128" s="223"/>
      <c r="V128" s="223"/>
      <c r="W128" s="223"/>
      <c r="X128" s="223"/>
      <c r="Y128" s="223"/>
      <c r="Z128" s="223"/>
      <c r="AA128" s="223"/>
      <c r="AB128" s="223"/>
      <c r="AC128" s="195">
        <f t="shared" si="43"/>
        <v>0</v>
      </c>
      <c r="AD128" s="224"/>
    </row>
    <row r="129" spans="2:30" outlineLevel="1">
      <c r="B129" s="218"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8">
        <f>IF(C128&gt;0,C128+1,IF(DATE(YEAR('Basisdaten zum Projekt'!$C$5),MONTH('Basisdaten zum Projekt'!$C$5),1)=D129,1,0))</f>
        <v>64</v>
      </c>
      <c r="D129" s="219">
        <f t="shared" si="44"/>
        <v>46569</v>
      </c>
      <c r="E129" s="220"/>
      <c r="F129" s="168">
        <f t="shared" si="41"/>
        <v>0</v>
      </c>
      <c r="G129" s="221"/>
      <c r="H129" s="220"/>
      <c r="I129" s="168">
        <f t="shared" si="42"/>
        <v>0</v>
      </c>
      <c r="J129" s="222"/>
      <c r="M129" s="219">
        <f t="shared" si="36"/>
        <v>46569</v>
      </c>
      <c r="N129" s="223"/>
      <c r="O129" s="223"/>
      <c r="P129" s="223"/>
      <c r="Q129" s="223"/>
      <c r="R129" s="223"/>
      <c r="S129" s="223"/>
      <c r="T129" s="223"/>
      <c r="U129" s="223"/>
      <c r="V129" s="223"/>
      <c r="W129" s="223"/>
      <c r="X129" s="223"/>
      <c r="Y129" s="223"/>
      <c r="Z129" s="223"/>
      <c r="AA129" s="223"/>
      <c r="AB129" s="223"/>
      <c r="AC129" s="195">
        <f t="shared" si="43"/>
        <v>0</v>
      </c>
      <c r="AD129" s="224"/>
    </row>
    <row r="130" spans="2:30" outlineLevel="1">
      <c r="B130" s="218"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8">
        <f>IF(C129&gt;0,C129+1,IF(DATE(YEAR('Basisdaten zum Projekt'!$C$5),MONTH('Basisdaten zum Projekt'!$C$5),1)=D130,1,0))</f>
        <v>65</v>
      </c>
      <c r="D130" s="219">
        <f t="shared" si="44"/>
        <v>46600</v>
      </c>
      <c r="E130" s="220"/>
      <c r="F130" s="168">
        <f t="shared" si="41"/>
        <v>0</v>
      </c>
      <c r="G130" s="221"/>
      <c r="H130" s="220"/>
      <c r="I130" s="168">
        <f t="shared" si="42"/>
        <v>0</v>
      </c>
      <c r="J130" s="222"/>
      <c r="M130" s="219">
        <f t="shared" si="36"/>
        <v>46600</v>
      </c>
      <c r="N130" s="223"/>
      <c r="O130" s="223"/>
      <c r="P130" s="223"/>
      <c r="Q130" s="223"/>
      <c r="R130" s="223"/>
      <c r="S130" s="223"/>
      <c r="T130" s="223"/>
      <c r="U130" s="223"/>
      <c r="V130" s="223"/>
      <c r="W130" s="223"/>
      <c r="X130" s="223"/>
      <c r="Y130" s="223"/>
      <c r="Z130" s="223"/>
      <c r="AA130" s="223"/>
      <c r="AB130" s="223"/>
      <c r="AC130" s="195">
        <f t="shared" si="43"/>
        <v>0</v>
      </c>
      <c r="AD130" s="224"/>
    </row>
    <row r="131" spans="2:30" outlineLevel="1">
      <c r="B131" s="218"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8">
        <f>IF(C130&gt;0,C130+1,IF(DATE(YEAR('Basisdaten zum Projekt'!$C$5),MONTH('Basisdaten zum Projekt'!$C$5),1)=D131,1,0))</f>
        <v>66</v>
      </c>
      <c r="D131" s="219">
        <f t="shared" si="44"/>
        <v>46631</v>
      </c>
      <c r="E131" s="220"/>
      <c r="F131" s="168">
        <f t="shared" si="41"/>
        <v>0</v>
      </c>
      <c r="G131" s="221"/>
      <c r="H131" s="220"/>
      <c r="I131" s="168">
        <f t="shared" si="42"/>
        <v>0</v>
      </c>
      <c r="J131" s="222"/>
      <c r="M131" s="219">
        <f t="shared" si="36"/>
        <v>46631</v>
      </c>
      <c r="N131" s="223"/>
      <c r="O131" s="223"/>
      <c r="P131" s="223"/>
      <c r="Q131" s="223"/>
      <c r="R131" s="223"/>
      <c r="S131" s="223"/>
      <c r="T131" s="223"/>
      <c r="U131" s="223"/>
      <c r="V131" s="223"/>
      <c r="W131" s="223"/>
      <c r="X131" s="223"/>
      <c r="Y131" s="223"/>
      <c r="Z131" s="223"/>
      <c r="AA131" s="223"/>
      <c r="AB131" s="223"/>
      <c r="AC131" s="195">
        <f t="shared" si="43"/>
        <v>0</v>
      </c>
      <c r="AD131" s="224"/>
    </row>
    <row r="132" spans="2:30" outlineLevel="1">
      <c r="B132" s="218"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8">
        <f>IF(C131&gt;0,C131+1,IF(DATE(YEAR('Basisdaten zum Projekt'!$C$5),MONTH('Basisdaten zum Projekt'!$C$5),1)=D132,1,0))</f>
        <v>67</v>
      </c>
      <c r="D132" s="219">
        <f t="shared" si="44"/>
        <v>46661</v>
      </c>
      <c r="E132" s="220"/>
      <c r="F132" s="168">
        <f t="shared" si="41"/>
        <v>0</v>
      </c>
      <c r="G132" s="221"/>
      <c r="H132" s="220"/>
      <c r="I132" s="168">
        <f t="shared" si="42"/>
        <v>0</v>
      </c>
      <c r="J132" s="222"/>
      <c r="M132" s="219">
        <f t="shared" si="36"/>
        <v>46661</v>
      </c>
      <c r="N132" s="223"/>
      <c r="O132" s="223"/>
      <c r="P132" s="223"/>
      <c r="Q132" s="223"/>
      <c r="R132" s="223"/>
      <c r="S132" s="223"/>
      <c r="T132" s="223"/>
      <c r="U132" s="223"/>
      <c r="V132" s="223"/>
      <c r="W132" s="223"/>
      <c r="X132" s="223"/>
      <c r="Y132" s="223"/>
      <c r="Z132" s="223"/>
      <c r="AA132" s="223"/>
      <c r="AB132" s="223"/>
      <c r="AC132" s="195">
        <f t="shared" si="43"/>
        <v>0</v>
      </c>
      <c r="AD132" s="224"/>
    </row>
    <row r="133" spans="2:30" outlineLevel="1">
      <c r="B133" s="218"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8">
        <f>IF(C132&gt;0,C132+1,IF(DATE(YEAR('Basisdaten zum Projekt'!$C$5),MONTH('Basisdaten zum Projekt'!$C$5),1)=D133,1,0))</f>
        <v>68</v>
      </c>
      <c r="D133" s="219">
        <f t="shared" si="44"/>
        <v>46692</v>
      </c>
      <c r="E133" s="220"/>
      <c r="F133" s="168">
        <f t="shared" si="41"/>
        <v>0</v>
      </c>
      <c r="G133" s="221"/>
      <c r="H133" s="220"/>
      <c r="I133" s="168">
        <f t="shared" si="42"/>
        <v>0</v>
      </c>
      <c r="J133" s="222"/>
      <c r="M133" s="219">
        <f t="shared" si="36"/>
        <v>46692</v>
      </c>
      <c r="N133" s="223"/>
      <c r="O133" s="223"/>
      <c r="P133" s="223"/>
      <c r="Q133" s="223"/>
      <c r="R133" s="223"/>
      <c r="S133" s="223"/>
      <c r="T133" s="223"/>
      <c r="U133" s="223"/>
      <c r="V133" s="223"/>
      <c r="W133" s="223"/>
      <c r="X133" s="223"/>
      <c r="Y133" s="223"/>
      <c r="Z133" s="223"/>
      <c r="AA133" s="223"/>
      <c r="AB133" s="223"/>
      <c r="AC133" s="195">
        <f t="shared" si="43"/>
        <v>0</v>
      </c>
      <c r="AD133" s="224"/>
    </row>
    <row r="134" spans="2:30" outlineLevel="1">
      <c r="B134" s="218"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8">
        <f>IF(C133&gt;0,C133+1,IF(DATE(YEAR('Basisdaten zum Projekt'!$C$5),MONTH('Basisdaten zum Projekt'!$C$5),1)=D134,1,0))</f>
        <v>69</v>
      </c>
      <c r="D134" s="219">
        <f t="shared" si="44"/>
        <v>46722</v>
      </c>
      <c r="E134" s="220"/>
      <c r="F134" s="168">
        <f t="shared" si="41"/>
        <v>0</v>
      </c>
      <c r="G134" s="221"/>
      <c r="H134" s="220"/>
      <c r="I134" s="168">
        <f t="shared" si="42"/>
        <v>0</v>
      </c>
      <c r="J134" s="222"/>
      <c r="M134" s="219">
        <f t="shared" si="36"/>
        <v>46722</v>
      </c>
      <c r="N134" s="223"/>
      <c r="O134" s="223"/>
      <c r="P134" s="223"/>
      <c r="Q134" s="223"/>
      <c r="R134" s="223"/>
      <c r="S134" s="223"/>
      <c r="T134" s="223"/>
      <c r="U134" s="223"/>
      <c r="V134" s="223"/>
      <c r="W134" s="223"/>
      <c r="X134" s="223"/>
      <c r="Y134" s="223"/>
      <c r="Z134" s="223"/>
      <c r="AA134" s="223"/>
      <c r="AB134" s="223"/>
      <c r="AC134" s="195">
        <f t="shared" si="43"/>
        <v>0</v>
      </c>
      <c r="AD134" s="224"/>
    </row>
    <row r="135" spans="2:30">
      <c r="B135" s="228"/>
      <c r="C135" s="229"/>
      <c r="D135" s="230">
        <f>D134</f>
        <v>46722</v>
      </c>
      <c r="E135" s="231"/>
      <c r="F135" s="232">
        <f>SUM(F123:F134)</f>
        <v>0</v>
      </c>
      <c r="G135" s="233">
        <f>SUM(G123:G134)</f>
        <v>0</v>
      </c>
      <c r="H135" s="234"/>
      <c r="I135" s="232">
        <f>SUM(I123:I134)</f>
        <v>0</v>
      </c>
      <c r="J135" s="233">
        <f>SUM(J123:J134)</f>
        <v>0</v>
      </c>
      <c r="M135" s="230">
        <f t="shared" si="36"/>
        <v>46722</v>
      </c>
      <c r="N135" s="236">
        <f>SUM(N123:N134)</f>
        <v>0</v>
      </c>
      <c r="O135" s="236">
        <f>SUM(O123:O134)</f>
        <v>0</v>
      </c>
      <c r="P135" s="236">
        <f>SUM(P123:P134)</f>
        <v>0</v>
      </c>
      <c r="Q135" s="236">
        <f>SUM(Q123:Q134)</f>
        <v>0</v>
      </c>
      <c r="R135" s="236">
        <f>SUM(R123:R134)</f>
        <v>0</v>
      </c>
      <c r="S135" s="236">
        <f t="shared" ref="S135:AB135" si="45">SUM(S123:S134)</f>
        <v>0</v>
      </c>
      <c r="T135" s="236">
        <f t="shared" si="45"/>
        <v>0</v>
      </c>
      <c r="U135" s="236">
        <f t="shared" si="45"/>
        <v>0</v>
      </c>
      <c r="V135" s="236">
        <f t="shared" si="45"/>
        <v>0</v>
      </c>
      <c r="W135" s="236">
        <f t="shared" si="45"/>
        <v>0</v>
      </c>
      <c r="X135" s="236">
        <f t="shared" si="45"/>
        <v>0</v>
      </c>
      <c r="Y135" s="236">
        <f t="shared" si="45"/>
        <v>0</v>
      </c>
      <c r="Z135" s="236">
        <f t="shared" si="45"/>
        <v>0</v>
      </c>
      <c r="AA135" s="236">
        <f t="shared" si="45"/>
        <v>0</v>
      </c>
      <c r="AB135" s="236">
        <f t="shared" si="45"/>
        <v>0</v>
      </c>
      <c r="AC135" s="236">
        <f>SUM(AC123:AC134)</f>
        <v>0</v>
      </c>
      <c r="AD135" s="224"/>
    </row>
    <row r="136" spans="2:30" ht="28.5" customHeight="1">
      <c r="B136" s="158"/>
      <c r="C136" s="158"/>
      <c r="N136" s="235">
        <f>IFERROR(N135/$H$6,0)</f>
        <v>0</v>
      </c>
      <c r="O136" s="235">
        <f>IFERROR(O135/$H$6,0)</f>
        <v>0</v>
      </c>
      <c r="P136" s="235">
        <f>IFERROR(P135/$H$6,0)</f>
        <v>0</v>
      </c>
      <c r="Q136" s="235">
        <f>IFERROR(Q135/$H$6,0)</f>
        <v>0</v>
      </c>
      <c r="R136" s="235">
        <f>IFERROR(R135/$H$6,0)</f>
        <v>0</v>
      </c>
      <c r="S136" s="235">
        <f t="shared" ref="S136:AB136" si="46">IFERROR(S135/$H$6,0)</f>
        <v>0</v>
      </c>
      <c r="T136" s="235">
        <f t="shared" si="46"/>
        <v>0</v>
      </c>
      <c r="U136" s="235">
        <f t="shared" si="46"/>
        <v>0</v>
      </c>
      <c r="V136" s="235">
        <f t="shared" si="46"/>
        <v>0</v>
      </c>
      <c r="W136" s="235">
        <f t="shared" si="46"/>
        <v>0</v>
      </c>
      <c r="X136" s="235">
        <f t="shared" si="46"/>
        <v>0</v>
      </c>
      <c r="Y136" s="235">
        <f t="shared" si="46"/>
        <v>0</v>
      </c>
      <c r="Z136" s="235">
        <f t="shared" si="46"/>
        <v>0</v>
      </c>
      <c r="AA136" s="235">
        <f t="shared" si="46"/>
        <v>0</v>
      </c>
      <c r="AB136" s="235">
        <f t="shared" si="46"/>
        <v>0</v>
      </c>
      <c r="AC136" s="235">
        <f>IFERROR(AC135/$H$6,0)</f>
        <v>0</v>
      </c>
      <c r="AD136" s="237" t="s">
        <v>394</v>
      </c>
    </row>
    <row r="137" spans="2:30">
      <c r="B137" s="158"/>
      <c r="C137" s="158"/>
      <c r="N137" s="238"/>
      <c r="O137" s="238"/>
      <c r="P137" s="238"/>
      <c r="Q137" s="238"/>
      <c r="R137" s="238"/>
      <c r="S137" s="239"/>
      <c r="T137" s="240"/>
      <c r="U137" s="241"/>
      <c r="V137" s="241"/>
      <c r="W137" s="241"/>
      <c r="X137" s="241"/>
      <c r="Y137" s="241"/>
      <c r="Z137" s="241"/>
      <c r="AA137" s="241"/>
      <c r="AB137" s="242"/>
      <c r="AC137" s="238"/>
      <c r="AD137" s="249"/>
    </row>
    <row r="138" spans="2:30" outlineLevel="1">
      <c r="B138" s="218"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8">
        <f>IF(C134&gt;0,C134+1,IF(DATE(YEAR('Basisdaten zum Projekt'!$C$5),MONTH('Basisdaten zum Projekt'!$C$5),1)=D138,1,0))</f>
        <v>70</v>
      </c>
      <c r="D138" s="219">
        <f>DATE(YEAR(D134),MONTH(D134)+1,DAY(D134))</f>
        <v>46753</v>
      </c>
      <c r="E138" s="244"/>
      <c r="F138" s="245">
        <f t="shared" ref="F138:F149" si="47">215/12*E138</f>
        <v>0</v>
      </c>
      <c r="G138" s="246"/>
      <c r="H138" s="244"/>
      <c r="I138" s="245">
        <f t="shared" ref="I138:I149" si="48">215/12*H138</f>
        <v>0</v>
      </c>
      <c r="J138" s="247"/>
      <c r="M138" s="219">
        <f t="shared" si="36"/>
        <v>46753</v>
      </c>
      <c r="N138" s="223"/>
      <c r="O138" s="223"/>
      <c r="P138" s="223"/>
      <c r="Q138" s="223"/>
      <c r="R138" s="223"/>
      <c r="S138" s="223"/>
      <c r="T138" s="223"/>
      <c r="U138" s="223"/>
      <c r="V138" s="223"/>
      <c r="W138" s="223"/>
      <c r="X138" s="223"/>
      <c r="Y138" s="223"/>
      <c r="Z138" s="223"/>
      <c r="AA138" s="223"/>
      <c r="AB138" s="223"/>
      <c r="AC138" s="195">
        <f t="shared" ref="AC138:AC149" si="49">SUM(N138:AB138)</f>
        <v>0</v>
      </c>
      <c r="AD138" s="224"/>
    </row>
    <row r="139" spans="2:30" outlineLevel="1">
      <c r="B139" s="218"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8">
        <f>IF(C138&gt;0,C138+1,IF(DATE(YEAR('Basisdaten zum Projekt'!$C$5),MONTH('Basisdaten zum Projekt'!$C$5),1)=D139,1,0))</f>
        <v>71</v>
      </c>
      <c r="D139" s="219">
        <f t="shared" ref="D139:D149" si="50">DATE(YEAR(D138),MONTH(D138)+1,DAY(D138))</f>
        <v>46784</v>
      </c>
      <c r="E139" s="220"/>
      <c r="F139" s="168">
        <f t="shared" si="47"/>
        <v>0</v>
      </c>
      <c r="G139" s="221"/>
      <c r="H139" s="220"/>
      <c r="I139" s="168">
        <f t="shared" si="48"/>
        <v>0</v>
      </c>
      <c r="J139" s="222"/>
      <c r="M139" s="219">
        <f t="shared" si="36"/>
        <v>46784</v>
      </c>
      <c r="N139" s="223"/>
      <c r="O139" s="223"/>
      <c r="P139" s="223"/>
      <c r="Q139" s="223"/>
      <c r="R139" s="223"/>
      <c r="S139" s="223"/>
      <c r="T139" s="223"/>
      <c r="U139" s="223"/>
      <c r="V139" s="223"/>
      <c r="W139" s="223"/>
      <c r="X139" s="223"/>
      <c r="Y139" s="223"/>
      <c r="Z139" s="223"/>
      <c r="AA139" s="223"/>
      <c r="AB139" s="223"/>
      <c r="AC139" s="195">
        <f t="shared" si="49"/>
        <v>0</v>
      </c>
      <c r="AD139" s="224"/>
    </row>
    <row r="140" spans="2:30" outlineLevel="1">
      <c r="B140" s="218"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8">
        <f>IF(C139&gt;0,C139+1,IF(DATE(YEAR('Basisdaten zum Projekt'!$C$5),MONTH('Basisdaten zum Projekt'!$C$5),1)=D140,1,0))</f>
        <v>72</v>
      </c>
      <c r="D140" s="219">
        <f t="shared" si="50"/>
        <v>46813</v>
      </c>
      <c r="E140" s="220"/>
      <c r="F140" s="168">
        <f t="shared" si="47"/>
        <v>0</v>
      </c>
      <c r="G140" s="221"/>
      <c r="H140" s="220"/>
      <c r="I140" s="168">
        <f t="shared" si="48"/>
        <v>0</v>
      </c>
      <c r="J140" s="222"/>
      <c r="M140" s="219">
        <f t="shared" si="36"/>
        <v>46813</v>
      </c>
      <c r="N140" s="223"/>
      <c r="O140" s="223"/>
      <c r="P140" s="223"/>
      <c r="Q140" s="223"/>
      <c r="R140" s="223"/>
      <c r="S140" s="223"/>
      <c r="T140" s="223"/>
      <c r="U140" s="223"/>
      <c r="V140" s="223"/>
      <c r="W140" s="223"/>
      <c r="X140" s="223"/>
      <c r="Y140" s="223"/>
      <c r="Z140" s="223"/>
      <c r="AA140" s="223"/>
      <c r="AB140" s="223"/>
      <c r="AC140" s="195">
        <f t="shared" si="49"/>
        <v>0</v>
      </c>
      <c r="AD140" s="224"/>
    </row>
    <row r="141" spans="2:30" outlineLevel="1">
      <c r="B141" s="218"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8">
        <f>IF(C140&gt;0,C140+1,IF(DATE(YEAR('Basisdaten zum Projekt'!$C$5),MONTH('Basisdaten zum Projekt'!$C$5),1)=D141,1,0))</f>
        <v>73</v>
      </c>
      <c r="D141" s="219">
        <f t="shared" si="50"/>
        <v>46844</v>
      </c>
      <c r="E141" s="220"/>
      <c r="F141" s="168">
        <f t="shared" si="47"/>
        <v>0</v>
      </c>
      <c r="G141" s="221"/>
      <c r="H141" s="220"/>
      <c r="I141" s="168">
        <f t="shared" si="48"/>
        <v>0</v>
      </c>
      <c r="J141" s="222"/>
      <c r="M141" s="219">
        <f t="shared" si="36"/>
        <v>46844</v>
      </c>
      <c r="N141" s="223"/>
      <c r="O141" s="223"/>
      <c r="P141" s="223"/>
      <c r="Q141" s="223"/>
      <c r="R141" s="223"/>
      <c r="S141" s="223"/>
      <c r="T141" s="223"/>
      <c r="U141" s="223"/>
      <c r="V141" s="223"/>
      <c r="W141" s="223"/>
      <c r="X141" s="223"/>
      <c r="Y141" s="223"/>
      <c r="Z141" s="223"/>
      <c r="AA141" s="223"/>
      <c r="AB141" s="223"/>
      <c r="AC141" s="195">
        <f t="shared" si="49"/>
        <v>0</v>
      </c>
      <c r="AD141" s="224"/>
    </row>
    <row r="142" spans="2:30" outlineLevel="1">
      <c r="B142" s="218"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8">
        <f>IF(C141&gt;0,C141+1,IF(DATE(YEAR('Basisdaten zum Projekt'!$C$5),MONTH('Basisdaten zum Projekt'!$C$5),1)=D142,1,0))</f>
        <v>74</v>
      </c>
      <c r="D142" s="219">
        <f t="shared" si="50"/>
        <v>46874</v>
      </c>
      <c r="E142" s="220"/>
      <c r="F142" s="168">
        <f t="shared" si="47"/>
        <v>0</v>
      </c>
      <c r="G142" s="221"/>
      <c r="H142" s="220"/>
      <c r="I142" s="168">
        <f t="shared" si="48"/>
        <v>0</v>
      </c>
      <c r="J142" s="222"/>
      <c r="M142" s="219">
        <f t="shared" si="36"/>
        <v>46874</v>
      </c>
      <c r="N142" s="223"/>
      <c r="O142" s="223"/>
      <c r="P142" s="223"/>
      <c r="Q142" s="223"/>
      <c r="R142" s="223"/>
      <c r="S142" s="223"/>
      <c r="T142" s="223"/>
      <c r="U142" s="223"/>
      <c r="V142" s="223"/>
      <c r="W142" s="223"/>
      <c r="X142" s="223"/>
      <c r="Y142" s="223"/>
      <c r="Z142" s="223"/>
      <c r="AA142" s="223"/>
      <c r="AB142" s="223"/>
      <c r="AC142" s="195">
        <f t="shared" si="49"/>
        <v>0</v>
      </c>
      <c r="AD142" s="224"/>
    </row>
    <row r="143" spans="2:30" outlineLevel="1">
      <c r="B143" s="218"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8">
        <f>IF(C142&gt;0,C142+1,IF(DATE(YEAR('Basisdaten zum Projekt'!$C$5),MONTH('Basisdaten zum Projekt'!$C$5),1)=D143,1,0))</f>
        <v>75</v>
      </c>
      <c r="D143" s="219">
        <f t="shared" si="50"/>
        <v>46905</v>
      </c>
      <c r="E143" s="220"/>
      <c r="F143" s="168">
        <f t="shared" si="47"/>
        <v>0</v>
      </c>
      <c r="G143" s="221"/>
      <c r="H143" s="220"/>
      <c r="I143" s="168">
        <f t="shared" si="48"/>
        <v>0</v>
      </c>
      <c r="J143" s="222"/>
      <c r="M143" s="219">
        <f t="shared" si="36"/>
        <v>46905</v>
      </c>
      <c r="N143" s="223"/>
      <c r="O143" s="223"/>
      <c r="P143" s="223"/>
      <c r="Q143" s="223"/>
      <c r="R143" s="223"/>
      <c r="S143" s="223"/>
      <c r="T143" s="223"/>
      <c r="U143" s="223"/>
      <c r="V143" s="223"/>
      <c r="W143" s="223"/>
      <c r="X143" s="223"/>
      <c r="Y143" s="223"/>
      <c r="Z143" s="223"/>
      <c r="AA143" s="223"/>
      <c r="AB143" s="223"/>
      <c r="AC143" s="195">
        <f t="shared" si="49"/>
        <v>0</v>
      </c>
      <c r="AD143" s="224"/>
    </row>
    <row r="144" spans="2:30" outlineLevel="1">
      <c r="B144" s="218"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8">
        <f>IF(C143&gt;0,C143+1,IF(DATE(YEAR('Basisdaten zum Projekt'!$C$5),MONTH('Basisdaten zum Projekt'!$C$5),1)=D144,1,0))</f>
        <v>76</v>
      </c>
      <c r="D144" s="219">
        <f t="shared" si="50"/>
        <v>46935</v>
      </c>
      <c r="E144" s="220"/>
      <c r="F144" s="168">
        <f t="shared" si="47"/>
        <v>0</v>
      </c>
      <c r="G144" s="221"/>
      <c r="H144" s="220"/>
      <c r="I144" s="168">
        <f t="shared" si="48"/>
        <v>0</v>
      </c>
      <c r="J144" s="222"/>
      <c r="M144" s="219">
        <f t="shared" si="36"/>
        <v>46935</v>
      </c>
      <c r="N144" s="223"/>
      <c r="O144" s="223"/>
      <c r="P144" s="223"/>
      <c r="Q144" s="223"/>
      <c r="R144" s="223"/>
      <c r="S144" s="223"/>
      <c r="T144" s="223"/>
      <c r="U144" s="223"/>
      <c r="V144" s="223"/>
      <c r="W144" s="223"/>
      <c r="X144" s="223"/>
      <c r="Y144" s="223"/>
      <c r="Z144" s="223"/>
      <c r="AA144" s="223"/>
      <c r="AB144" s="223"/>
      <c r="AC144" s="195">
        <f t="shared" si="49"/>
        <v>0</v>
      </c>
      <c r="AD144" s="224"/>
    </row>
    <row r="145" spans="1:30" outlineLevel="1">
      <c r="B145" s="218"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8">
        <f>IF(C144&gt;0,C144+1,IF(DATE(YEAR('Basisdaten zum Projekt'!$C$5),MONTH('Basisdaten zum Projekt'!$C$5),1)=D145,1,0))</f>
        <v>77</v>
      </c>
      <c r="D145" s="219">
        <f t="shared" si="50"/>
        <v>46966</v>
      </c>
      <c r="E145" s="220"/>
      <c r="F145" s="168">
        <f t="shared" si="47"/>
        <v>0</v>
      </c>
      <c r="G145" s="221"/>
      <c r="H145" s="220"/>
      <c r="I145" s="168">
        <f t="shared" si="48"/>
        <v>0</v>
      </c>
      <c r="J145" s="222"/>
      <c r="M145" s="219">
        <f t="shared" si="36"/>
        <v>46966</v>
      </c>
      <c r="N145" s="223"/>
      <c r="O145" s="223"/>
      <c r="P145" s="223"/>
      <c r="Q145" s="223"/>
      <c r="R145" s="223"/>
      <c r="S145" s="223"/>
      <c r="T145" s="223"/>
      <c r="U145" s="223"/>
      <c r="V145" s="223"/>
      <c r="W145" s="223"/>
      <c r="X145" s="223"/>
      <c r="Y145" s="223"/>
      <c r="Z145" s="223"/>
      <c r="AA145" s="223"/>
      <c r="AB145" s="223"/>
      <c r="AC145" s="195">
        <f t="shared" si="49"/>
        <v>0</v>
      </c>
      <c r="AD145" s="224"/>
    </row>
    <row r="146" spans="1:30" outlineLevel="1">
      <c r="B146" s="218"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8">
        <f>IF(C145&gt;0,C145+1,IF(DATE(YEAR('Basisdaten zum Projekt'!$C$5),MONTH('Basisdaten zum Projekt'!$C$5),1)=D146,1,0))</f>
        <v>78</v>
      </c>
      <c r="D146" s="219">
        <f t="shared" si="50"/>
        <v>46997</v>
      </c>
      <c r="E146" s="220"/>
      <c r="F146" s="168">
        <f t="shared" si="47"/>
        <v>0</v>
      </c>
      <c r="G146" s="221"/>
      <c r="H146" s="220"/>
      <c r="I146" s="168">
        <f t="shared" si="48"/>
        <v>0</v>
      </c>
      <c r="J146" s="222"/>
      <c r="M146" s="219">
        <f t="shared" si="36"/>
        <v>46997</v>
      </c>
      <c r="N146" s="223"/>
      <c r="O146" s="223"/>
      <c r="P146" s="223"/>
      <c r="Q146" s="223"/>
      <c r="R146" s="223"/>
      <c r="S146" s="223"/>
      <c r="T146" s="223"/>
      <c r="U146" s="223"/>
      <c r="V146" s="223"/>
      <c r="W146" s="223"/>
      <c r="X146" s="223"/>
      <c r="Y146" s="223"/>
      <c r="Z146" s="223"/>
      <c r="AA146" s="223"/>
      <c r="AB146" s="223"/>
      <c r="AC146" s="195">
        <f t="shared" si="49"/>
        <v>0</v>
      </c>
      <c r="AD146" s="224"/>
    </row>
    <row r="147" spans="1:30" outlineLevel="1">
      <c r="B147" s="218"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8">
        <f>IF(C146&gt;0,C146+1,IF(DATE(YEAR('Basisdaten zum Projekt'!$C$5),MONTH('Basisdaten zum Projekt'!$C$5),1)=D147,1,0))</f>
        <v>79</v>
      </c>
      <c r="D147" s="219">
        <f t="shared" si="50"/>
        <v>47027</v>
      </c>
      <c r="E147" s="220"/>
      <c r="F147" s="168">
        <f t="shared" si="47"/>
        <v>0</v>
      </c>
      <c r="G147" s="221"/>
      <c r="H147" s="220"/>
      <c r="I147" s="168">
        <f t="shared" si="48"/>
        <v>0</v>
      </c>
      <c r="J147" s="222"/>
      <c r="M147" s="219">
        <f t="shared" si="36"/>
        <v>47027</v>
      </c>
      <c r="N147" s="223"/>
      <c r="O147" s="223"/>
      <c r="P147" s="223"/>
      <c r="Q147" s="223"/>
      <c r="R147" s="223"/>
      <c r="S147" s="223"/>
      <c r="T147" s="223"/>
      <c r="U147" s="223"/>
      <c r="V147" s="223"/>
      <c r="W147" s="223"/>
      <c r="X147" s="223"/>
      <c r="Y147" s="223"/>
      <c r="Z147" s="223"/>
      <c r="AA147" s="223"/>
      <c r="AB147" s="223"/>
      <c r="AC147" s="195">
        <f t="shared" si="49"/>
        <v>0</v>
      </c>
      <c r="AD147" s="224"/>
    </row>
    <row r="148" spans="1:30" outlineLevel="1">
      <c r="B148" s="218"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8">
        <f>IF(C147&gt;0,C147+1,IF(DATE(YEAR('Basisdaten zum Projekt'!$C$5),MONTH('Basisdaten zum Projekt'!$C$5),1)=D148,1,0))</f>
        <v>80</v>
      </c>
      <c r="D148" s="219">
        <f t="shared" si="50"/>
        <v>47058</v>
      </c>
      <c r="E148" s="220"/>
      <c r="F148" s="168">
        <f t="shared" si="47"/>
        <v>0</v>
      </c>
      <c r="G148" s="221"/>
      <c r="H148" s="220"/>
      <c r="I148" s="168">
        <f t="shared" si="48"/>
        <v>0</v>
      </c>
      <c r="J148" s="222"/>
      <c r="M148" s="219">
        <f t="shared" si="36"/>
        <v>47058</v>
      </c>
      <c r="N148" s="223"/>
      <c r="O148" s="223"/>
      <c r="P148" s="223"/>
      <c r="Q148" s="223"/>
      <c r="R148" s="223"/>
      <c r="S148" s="223"/>
      <c r="T148" s="223"/>
      <c r="U148" s="223"/>
      <c r="V148" s="223"/>
      <c r="W148" s="223"/>
      <c r="X148" s="223"/>
      <c r="Y148" s="223"/>
      <c r="Z148" s="223"/>
      <c r="AA148" s="223"/>
      <c r="AB148" s="223"/>
      <c r="AC148" s="195">
        <f t="shared" si="49"/>
        <v>0</v>
      </c>
      <c r="AD148" s="224"/>
    </row>
    <row r="149" spans="1:30" outlineLevel="1">
      <c r="B149" s="218"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8">
        <f>IF(C148&gt;0,C148+1,IF(DATE(YEAR('Basisdaten zum Projekt'!$C$5),MONTH('Basisdaten zum Projekt'!$C$5),1)=D149,1,0))</f>
        <v>81</v>
      </c>
      <c r="D149" s="219">
        <f t="shared" si="50"/>
        <v>47088</v>
      </c>
      <c r="E149" s="220"/>
      <c r="F149" s="168">
        <f t="shared" si="47"/>
        <v>0</v>
      </c>
      <c r="G149" s="221"/>
      <c r="H149" s="220"/>
      <c r="I149" s="168">
        <f t="shared" si="48"/>
        <v>0</v>
      </c>
      <c r="J149" s="222"/>
      <c r="M149" s="219">
        <f t="shared" si="36"/>
        <v>47088</v>
      </c>
      <c r="N149" s="223"/>
      <c r="O149" s="223"/>
      <c r="P149" s="223"/>
      <c r="Q149" s="223"/>
      <c r="R149" s="223"/>
      <c r="S149" s="223"/>
      <c r="T149" s="223"/>
      <c r="U149" s="223"/>
      <c r="V149" s="223"/>
      <c r="W149" s="223"/>
      <c r="X149" s="223"/>
      <c r="Y149" s="223"/>
      <c r="Z149" s="223"/>
      <c r="AA149" s="223"/>
      <c r="AB149" s="223"/>
      <c r="AC149" s="195">
        <f t="shared" si="49"/>
        <v>0</v>
      </c>
      <c r="AD149" s="224"/>
    </row>
    <row r="150" spans="1:30">
      <c r="B150" s="228"/>
      <c r="C150" s="229"/>
      <c r="D150" s="230">
        <f>D149</f>
        <v>47088</v>
      </c>
      <c r="E150" s="231"/>
      <c r="F150" s="232">
        <f>SUM(F138:F149)</f>
        <v>0</v>
      </c>
      <c r="G150" s="233">
        <f>SUM(G138:G149)</f>
        <v>0</v>
      </c>
      <c r="H150" s="234"/>
      <c r="I150" s="232">
        <f>SUM(I138:I149)</f>
        <v>0</v>
      </c>
      <c r="J150" s="233">
        <f>SUM(J138:J149)</f>
        <v>0</v>
      </c>
      <c r="M150" s="230">
        <f t="shared" si="36"/>
        <v>47088</v>
      </c>
      <c r="N150" s="236">
        <f>SUM(N138:N149)</f>
        <v>0</v>
      </c>
      <c r="O150" s="236">
        <f>SUM(O138:O149)</f>
        <v>0</v>
      </c>
      <c r="P150" s="236">
        <f>SUM(P138:P149)</f>
        <v>0</v>
      </c>
      <c r="Q150" s="236">
        <f>SUM(Q138:Q149)</f>
        <v>0</v>
      </c>
      <c r="R150" s="236">
        <f>SUM(R138:R149)</f>
        <v>0</v>
      </c>
      <c r="S150" s="236">
        <f t="shared" ref="S150:AB150" si="51">SUM(S138:S149)</f>
        <v>0</v>
      </c>
      <c r="T150" s="236">
        <f t="shared" si="51"/>
        <v>0</v>
      </c>
      <c r="U150" s="236">
        <f t="shared" si="51"/>
        <v>0</v>
      </c>
      <c r="V150" s="236">
        <f t="shared" si="51"/>
        <v>0</v>
      </c>
      <c r="W150" s="236">
        <f t="shared" si="51"/>
        <v>0</v>
      </c>
      <c r="X150" s="236">
        <f t="shared" si="51"/>
        <v>0</v>
      </c>
      <c r="Y150" s="236">
        <f t="shared" si="51"/>
        <v>0</v>
      </c>
      <c r="Z150" s="236">
        <f t="shared" si="51"/>
        <v>0</v>
      </c>
      <c r="AA150" s="236">
        <f t="shared" si="51"/>
        <v>0</v>
      </c>
      <c r="AB150" s="236">
        <f t="shared" si="51"/>
        <v>0</v>
      </c>
      <c r="AC150" s="236">
        <f>SUM(AC138:AC149)</f>
        <v>0</v>
      </c>
      <c r="AD150" s="224"/>
    </row>
    <row r="151" spans="1:30" ht="28.5" customHeight="1">
      <c r="A151" s="158"/>
      <c r="B151" s="158"/>
      <c r="C151" s="158"/>
      <c r="D151" s="158"/>
      <c r="N151" s="235">
        <f>IFERROR(N150/$H$6,0)</f>
        <v>0</v>
      </c>
      <c r="O151" s="235">
        <f>IFERROR(O150/$H$6,0)</f>
        <v>0</v>
      </c>
      <c r="P151" s="235">
        <f>IFERROR(P150/$H$6,0)</f>
        <v>0</v>
      </c>
      <c r="Q151" s="235">
        <f>IFERROR(Q150/$H$6,0)</f>
        <v>0</v>
      </c>
      <c r="R151" s="235">
        <f>IFERROR(R150/$H$6,0)</f>
        <v>0</v>
      </c>
      <c r="S151" s="235">
        <f t="shared" ref="S151:AB151" si="52">IFERROR(S150/$H$6,0)</f>
        <v>0</v>
      </c>
      <c r="T151" s="235">
        <f t="shared" si="52"/>
        <v>0</v>
      </c>
      <c r="U151" s="235">
        <f t="shared" si="52"/>
        <v>0</v>
      </c>
      <c r="V151" s="235">
        <f t="shared" si="52"/>
        <v>0</v>
      </c>
      <c r="W151" s="235">
        <f t="shared" si="52"/>
        <v>0</v>
      </c>
      <c r="X151" s="235">
        <f t="shared" si="52"/>
        <v>0</v>
      </c>
      <c r="Y151" s="235">
        <f t="shared" si="52"/>
        <v>0</v>
      </c>
      <c r="Z151" s="235">
        <f t="shared" si="52"/>
        <v>0</v>
      </c>
      <c r="AA151" s="235">
        <f t="shared" si="52"/>
        <v>0</v>
      </c>
      <c r="AB151" s="235">
        <f t="shared" si="52"/>
        <v>0</v>
      </c>
      <c r="AC151" s="235">
        <f>IFERROR(AC150/$H$6,0)</f>
        <v>0</v>
      </c>
      <c r="AD151" s="237" t="s">
        <v>394</v>
      </c>
    </row>
    <row r="152" spans="1:30">
      <c r="A152" s="158"/>
      <c r="B152" s="158"/>
      <c r="C152" s="158"/>
      <c r="D152" s="158"/>
      <c r="N152" s="253"/>
      <c r="O152" s="253"/>
      <c r="P152" s="253"/>
      <c r="Q152" s="253"/>
      <c r="R152" s="253"/>
      <c r="S152" s="190"/>
      <c r="T152" s="190"/>
      <c r="U152" s="190"/>
      <c r="V152" s="190"/>
      <c r="W152" s="190"/>
      <c r="X152" s="190"/>
      <c r="Y152" s="190"/>
      <c r="Z152" s="190"/>
      <c r="AA152" s="190"/>
      <c r="AB152" s="190"/>
      <c r="AC152" s="253"/>
      <c r="AD152" s="249"/>
    </row>
    <row r="153" spans="1:30">
      <c r="L153" s="227"/>
      <c r="N153" s="190"/>
      <c r="O153" s="190"/>
      <c r="P153" s="190"/>
      <c r="Q153" s="190"/>
      <c r="R153" s="190"/>
      <c r="AC153" s="190"/>
    </row>
    <row r="154" spans="1:30">
      <c r="L154" s="227"/>
      <c r="N154" s="190"/>
      <c r="O154" s="190"/>
      <c r="P154" s="190"/>
      <c r="Q154" s="190"/>
      <c r="R154" s="190"/>
      <c r="AC154" s="190"/>
    </row>
    <row r="155" spans="1:30">
      <c r="N155" s="190"/>
      <c r="O155" s="190"/>
      <c r="P155" s="190"/>
      <c r="Q155" s="190"/>
      <c r="R155" s="190"/>
      <c r="AC155" s="190"/>
    </row>
    <row r="156" spans="1:30">
      <c r="N156" s="190"/>
      <c r="O156" s="190"/>
      <c r="P156" s="190"/>
      <c r="Q156" s="190"/>
      <c r="R156" s="190"/>
      <c r="AC156" s="190"/>
    </row>
    <row r="157" spans="1:30">
      <c r="N157" s="190"/>
      <c r="O157" s="190"/>
      <c r="P157" s="190"/>
      <c r="Q157" s="190"/>
      <c r="R157" s="190"/>
      <c r="AC157" s="190"/>
    </row>
    <row r="158" spans="1:30">
      <c r="N158" s="190"/>
      <c r="O158" s="190"/>
      <c r="P158" s="190"/>
      <c r="Q158" s="190"/>
      <c r="R158" s="190"/>
      <c r="AC158" s="190"/>
    </row>
    <row r="159" spans="1:30">
      <c r="N159" s="190"/>
      <c r="O159" s="190"/>
      <c r="P159" s="190"/>
      <c r="Q159" s="190"/>
      <c r="R159" s="190"/>
      <c r="AC159" s="190"/>
    </row>
    <row r="160" spans="1:30">
      <c r="N160" s="190"/>
      <c r="O160" s="190"/>
      <c r="P160" s="190"/>
      <c r="Q160" s="190"/>
      <c r="R160" s="190"/>
      <c r="AC160" s="190"/>
    </row>
    <row r="161" spans="14:29">
      <c r="N161" s="190"/>
      <c r="O161" s="190"/>
      <c r="P161" s="190"/>
      <c r="Q161" s="190"/>
      <c r="R161" s="190"/>
      <c r="AC161" s="190"/>
    </row>
    <row r="162" spans="14:29">
      <c r="N162" s="190"/>
      <c r="O162" s="190"/>
      <c r="P162" s="190"/>
      <c r="Q162" s="190"/>
      <c r="R162" s="190"/>
      <c r="AC162" s="190"/>
    </row>
    <row r="163" spans="14:29">
      <c r="N163" s="190"/>
      <c r="O163" s="190"/>
      <c r="P163" s="190"/>
      <c r="Q163" s="190"/>
      <c r="R163" s="190"/>
      <c r="AC163" s="190"/>
    </row>
    <row r="164" spans="14:29">
      <c r="N164" s="190"/>
      <c r="O164" s="190"/>
      <c r="P164" s="190"/>
      <c r="Q164" s="190"/>
      <c r="R164" s="190"/>
      <c r="AC164" s="190"/>
    </row>
    <row r="165" spans="14:29">
      <c r="N165" s="190"/>
      <c r="O165" s="190"/>
      <c r="P165" s="190"/>
      <c r="Q165" s="190"/>
      <c r="R165" s="190"/>
      <c r="AC165" s="190"/>
    </row>
    <row r="166" spans="14:29">
      <c r="N166" s="190"/>
      <c r="O166" s="190"/>
      <c r="P166" s="190"/>
      <c r="Q166" s="190"/>
      <c r="R166" s="190"/>
      <c r="AC166" s="190"/>
    </row>
    <row r="167" spans="14:29">
      <c r="N167" s="190"/>
      <c r="O167" s="190"/>
      <c r="P167" s="190"/>
      <c r="Q167" s="190"/>
      <c r="R167" s="190"/>
      <c r="AC167" s="190"/>
    </row>
    <row r="168" spans="14:29">
      <c r="N168" s="190"/>
      <c r="O168" s="190"/>
      <c r="P168" s="190"/>
      <c r="Q168" s="190"/>
      <c r="R168" s="190"/>
      <c r="AC168" s="190"/>
    </row>
    <row r="169" spans="14:29">
      <c r="N169" s="190"/>
      <c r="O169" s="190"/>
      <c r="P169" s="190"/>
      <c r="Q169" s="190"/>
      <c r="R169" s="190"/>
      <c r="AC169" s="190"/>
    </row>
    <row r="170" spans="14:29">
      <c r="N170" s="190"/>
      <c r="O170" s="190"/>
      <c r="P170" s="190"/>
      <c r="Q170" s="190"/>
      <c r="R170" s="190"/>
      <c r="AC170" s="190"/>
    </row>
    <row r="171" spans="14:29">
      <c r="N171" s="190"/>
      <c r="O171" s="190"/>
      <c r="P171" s="190"/>
      <c r="Q171" s="190"/>
      <c r="R171" s="190"/>
      <c r="AC171" s="190"/>
    </row>
    <row r="172" spans="14:29">
      <c r="N172" s="190"/>
      <c r="O172" s="190"/>
      <c r="P172" s="190"/>
      <c r="Q172" s="190"/>
      <c r="R172" s="190"/>
      <c r="AC172" s="190"/>
    </row>
    <row r="173" spans="14:29">
      <c r="N173" s="190"/>
      <c r="O173" s="190"/>
      <c r="P173" s="190"/>
      <c r="Q173" s="190"/>
      <c r="R173" s="190"/>
      <c r="AC173" s="190"/>
    </row>
    <row r="174" spans="14:29">
      <c r="N174" s="190"/>
      <c r="O174" s="190"/>
      <c r="P174" s="190"/>
      <c r="Q174" s="190"/>
      <c r="R174" s="190"/>
      <c r="AC174" s="190"/>
    </row>
    <row r="175" spans="14:29">
      <c r="N175" s="190"/>
      <c r="O175" s="190"/>
      <c r="P175" s="190"/>
      <c r="Q175" s="190"/>
      <c r="R175" s="190"/>
      <c r="AC175" s="190"/>
    </row>
    <row r="176" spans="14:29">
      <c r="N176" s="190"/>
      <c r="O176" s="190"/>
      <c r="P176" s="190"/>
      <c r="Q176" s="190"/>
      <c r="R176" s="190"/>
      <c r="AC176" s="190"/>
    </row>
    <row r="177" spans="14:18">
      <c r="N177" s="190"/>
      <c r="O177" s="190"/>
      <c r="P177" s="190"/>
      <c r="Q177" s="190"/>
      <c r="R177" s="190"/>
    </row>
    <row r="178" spans="14:18">
      <c r="N178" s="190"/>
      <c r="O178" s="190"/>
      <c r="P178" s="190"/>
      <c r="Q178" s="190"/>
      <c r="R178" s="190"/>
    </row>
    <row r="179" spans="14:18">
      <c r="N179" s="190"/>
      <c r="O179" s="190"/>
      <c r="P179" s="190"/>
      <c r="Q179" s="190"/>
      <c r="R179" s="190"/>
    </row>
    <row r="180" spans="14:18">
      <c r="N180" s="190"/>
      <c r="O180" s="190"/>
      <c r="P180" s="190"/>
      <c r="Q180" s="190"/>
      <c r="R180" s="190"/>
    </row>
  </sheetData>
  <mergeCells count="62">
    <mergeCell ref="C3:H3"/>
    <mergeCell ref="M3:AE3"/>
    <mergeCell ref="D6:E6"/>
    <mergeCell ref="C8:C13"/>
    <mergeCell ref="C14:C15"/>
    <mergeCell ref="D14:D15"/>
    <mergeCell ref="C17:K17"/>
    <mergeCell ref="M17:AE18"/>
    <mergeCell ref="C19:E19"/>
    <mergeCell ref="G19:I19"/>
    <mergeCell ref="A20:B20"/>
    <mergeCell ref="J21:J22"/>
    <mergeCell ref="A21:A22"/>
    <mergeCell ref="B21:B22"/>
    <mergeCell ref="C21:C22"/>
    <mergeCell ref="D21:D22"/>
    <mergeCell ref="E21:E22"/>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5:J26"/>
    <mergeCell ref="A25:A26"/>
    <mergeCell ref="B25:B26"/>
    <mergeCell ref="C25:C26"/>
    <mergeCell ref="D25:D26"/>
    <mergeCell ref="E25:E2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C32:I32"/>
    <mergeCell ref="H35:H41"/>
    <mergeCell ref="B44:J44"/>
    <mergeCell ref="M44:AE44"/>
    <mergeCell ref="E46:G46"/>
    <mergeCell ref="H46:J46"/>
    <mergeCell ref="N46:AC46"/>
  </mergeCells>
  <conditionalFormatting sqref="J30">
    <cfRule type="cellIs" dxfId="1683" priority="285" operator="notEqual">
      <formula>0</formula>
    </cfRule>
  </conditionalFormatting>
  <conditionalFormatting sqref="C48:C59 F48 C93:C104 C108:C119 C123:C134 C138:C149 F50 G151:G186">
    <cfRule type="cellIs" dxfId="1682" priority="284" operator="equal">
      <formula>0</formula>
    </cfRule>
  </conditionalFormatting>
  <conditionalFormatting sqref="AC48:AC59">
    <cfRule type="cellIs" dxfId="1681" priority="283" operator="equal">
      <formula>0</formula>
    </cfRule>
  </conditionalFormatting>
  <conditionalFormatting sqref="F60:F62">
    <cfRule type="cellIs" dxfId="1680" priority="282" operator="equal">
      <formula>0</formula>
    </cfRule>
  </conditionalFormatting>
  <conditionalFormatting sqref="F49">
    <cfRule type="cellIs" dxfId="1679" priority="281" operator="equal">
      <formula>0</formula>
    </cfRule>
  </conditionalFormatting>
  <conditionalFormatting sqref="F75:F77">
    <cfRule type="cellIs" dxfId="1678" priority="280" operator="equal">
      <formula>0</formula>
    </cfRule>
  </conditionalFormatting>
  <conditionalFormatting sqref="F90:F92">
    <cfRule type="cellIs" dxfId="1677" priority="279" operator="equal">
      <formula>0</formula>
    </cfRule>
  </conditionalFormatting>
  <conditionalFormatting sqref="F105:F107">
    <cfRule type="cellIs" dxfId="1676" priority="278" operator="equal">
      <formula>0</formula>
    </cfRule>
  </conditionalFormatting>
  <conditionalFormatting sqref="F120:F122">
    <cfRule type="cellIs" dxfId="1675" priority="277" operator="equal">
      <formula>0</formula>
    </cfRule>
  </conditionalFormatting>
  <conditionalFormatting sqref="F135:F137">
    <cfRule type="cellIs" dxfId="1674" priority="276" operator="equal">
      <formula>0</formula>
    </cfRule>
  </conditionalFormatting>
  <conditionalFormatting sqref="F51:F59">
    <cfRule type="cellIs" dxfId="1673" priority="275" operator="equal">
      <formula>0</formula>
    </cfRule>
  </conditionalFormatting>
  <conditionalFormatting sqref="E42:H43 AC15:AC16">
    <cfRule type="cellIs" dxfId="1672" priority="274" operator="equal">
      <formula>0</formula>
    </cfRule>
  </conditionalFormatting>
  <conditionalFormatting sqref="I43:J43">
    <cfRule type="cellIs" dxfId="1671" priority="273" operator="notEqual">
      <formula>0</formula>
    </cfRule>
  </conditionalFormatting>
  <conditionalFormatting sqref="K30:K31">
    <cfRule type="cellIs" dxfId="1670" priority="271" operator="notEqual">
      <formula>0</formula>
    </cfRule>
  </conditionalFormatting>
  <conditionalFormatting sqref="I42:J42">
    <cfRule type="cellIs" dxfId="1669" priority="270" operator="equal">
      <formula>0</formula>
    </cfRule>
  </conditionalFormatting>
  <conditionalFormatting sqref="B93:B104 B108:B119 B122:B134 B138:B149 B48:B59">
    <cfRule type="cellIs" dxfId="1668" priority="269" operator="equal">
      <formula>"P1"</formula>
    </cfRule>
  </conditionalFormatting>
  <conditionalFormatting sqref="B93:B104 B108:B119 B122:B134 B138:B149 B48:B59">
    <cfRule type="cellIs" dxfId="1667" priority="268" operator="equal">
      <formula>"P2"</formula>
    </cfRule>
  </conditionalFormatting>
  <conditionalFormatting sqref="B93:B104 B108:B119 B122:B134 B138:B149 B48:B59">
    <cfRule type="cellIs" dxfId="1666" priority="267" operator="equal">
      <formula>"P3"</formula>
    </cfRule>
  </conditionalFormatting>
  <conditionalFormatting sqref="B93:B104 B108:B119 B122:B134 B138:B149 B48:B59">
    <cfRule type="cellIs" dxfId="1665" priority="266" operator="equal">
      <formula>"P4"</formula>
    </cfRule>
  </conditionalFormatting>
  <conditionalFormatting sqref="B93:B104 B108:B119 B123:B134 B138:B149 B48:B59">
    <cfRule type="cellIs" dxfId="1664" priority="265" operator="equal">
      <formula>"P5"</formula>
    </cfRule>
  </conditionalFormatting>
  <conditionalFormatting sqref="I48 I50">
    <cfRule type="cellIs" dxfId="1663" priority="264" operator="equal">
      <formula>0</formula>
    </cfRule>
  </conditionalFormatting>
  <conditionalFormatting sqref="I60">
    <cfRule type="cellIs" dxfId="1662" priority="263" operator="equal">
      <formula>0</formula>
    </cfRule>
  </conditionalFormatting>
  <conditionalFormatting sqref="I49">
    <cfRule type="cellIs" dxfId="1661" priority="262" operator="equal">
      <formula>0</formula>
    </cfRule>
  </conditionalFormatting>
  <conditionalFormatting sqref="I51:I59">
    <cfRule type="cellIs" dxfId="1660" priority="261" operator="equal">
      <formula>0</formula>
    </cfRule>
  </conditionalFormatting>
  <conditionalFormatting sqref="I75">
    <cfRule type="cellIs" dxfId="1659" priority="260" operator="equal">
      <formula>0</formula>
    </cfRule>
  </conditionalFormatting>
  <conditionalFormatting sqref="I90">
    <cfRule type="cellIs" dxfId="1658" priority="259" operator="equal">
      <formula>0</formula>
    </cfRule>
  </conditionalFormatting>
  <conditionalFormatting sqref="I105">
    <cfRule type="cellIs" dxfId="1657" priority="258" operator="equal">
      <formula>0</formula>
    </cfRule>
  </conditionalFormatting>
  <conditionalFormatting sqref="I120">
    <cfRule type="cellIs" dxfId="1656" priority="257" operator="equal">
      <formula>0</formula>
    </cfRule>
  </conditionalFormatting>
  <conditionalFormatting sqref="I135">
    <cfRule type="cellIs" dxfId="1655" priority="256" operator="equal">
      <formula>0</formula>
    </cfRule>
  </conditionalFormatting>
  <conditionalFormatting sqref="H62">
    <cfRule type="cellIs" dxfId="1654" priority="255" operator="equal">
      <formula>0</formula>
    </cfRule>
  </conditionalFormatting>
  <conditionalFormatting sqref="H77">
    <cfRule type="cellIs" dxfId="1653" priority="254" operator="equal">
      <formula>0</formula>
    </cfRule>
  </conditionalFormatting>
  <conditionalFormatting sqref="H92">
    <cfRule type="cellIs" dxfId="1652" priority="253" operator="equal">
      <formula>0</formula>
    </cfRule>
  </conditionalFormatting>
  <conditionalFormatting sqref="H107">
    <cfRule type="cellIs" dxfId="1651" priority="252" operator="equal">
      <formula>0</formula>
    </cfRule>
  </conditionalFormatting>
  <conditionalFormatting sqref="H122">
    <cfRule type="cellIs" dxfId="1650" priority="251" operator="equal">
      <formula>0</formula>
    </cfRule>
  </conditionalFormatting>
  <conditionalFormatting sqref="H137">
    <cfRule type="cellIs" dxfId="1649" priority="250" operator="equal">
      <formula>0</formula>
    </cfRule>
  </conditionalFormatting>
  <conditionalFormatting sqref="F63 F65">
    <cfRule type="cellIs" dxfId="1648" priority="249" operator="equal">
      <formula>0</formula>
    </cfRule>
  </conditionalFormatting>
  <conditionalFormatting sqref="F64">
    <cfRule type="cellIs" dxfId="1647" priority="248" operator="equal">
      <formula>0</formula>
    </cfRule>
  </conditionalFormatting>
  <conditionalFormatting sqref="F66:F74">
    <cfRule type="cellIs" dxfId="1646" priority="247" operator="equal">
      <formula>0</formula>
    </cfRule>
  </conditionalFormatting>
  <conditionalFormatting sqref="I63 I65">
    <cfRule type="cellIs" dxfId="1645" priority="246" operator="equal">
      <formula>0</formula>
    </cfRule>
  </conditionalFormatting>
  <conditionalFormatting sqref="I64">
    <cfRule type="cellIs" dxfId="1644" priority="245" operator="equal">
      <formula>0</formula>
    </cfRule>
  </conditionalFormatting>
  <conditionalFormatting sqref="I66:I74">
    <cfRule type="cellIs" dxfId="1643" priority="244" operator="equal">
      <formula>0</formula>
    </cfRule>
  </conditionalFormatting>
  <conditionalFormatting sqref="E66:E74">
    <cfRule type="expression" dxfId="1642" priority="243">
      <formula>$B66=""</formula>
    </cfRule>
  </conditionalFormatting>
  <conditionalFormatting sqref="J66:J74">
    <cfRule type="expression" dxfId="1641" priority="240">
      <formula>$B66=""</formula>
    </cfRule>
  </conditionalFormatting>
  <conditionalFormatting sqref="F78 F80">
    <cfRule type="cellIs" dxfId="1640" priority="239" operator="equal">
      <formula>0</formula>
    </cfRule>
  </conditionalFormatting>
  <conditionalFormatting sqref="F79">
    <cfRule type="cellIs" dxfId="1639" priority="238" operator="equal">
      <formula>0</formula>
    </cfRule>
  </conditionalFormatting>
  <conditionalFormatting sqref="F81:F89">
    <cfRule type="cellIs" dxfId="1638" priority="237" operator="equal">
      <formula>0</formula>
    </cfRule>
  </conditionalFormatting>
  <conditionalFormatting sqref="I78 I80">
    <cfRule type="cellIs" dxfId="1637" priority="236" operator="equal">
      <formula>0</formula>
    </cfRule>
  </conditionalFormatting>
  <conditionalFormatting sqref="I79">
    <cfRule type="cellIs" dxfId="1636" priority="235" operator="equal">
      <formula>0</formula>
    </cfRule>
  </conditionalFormatting>
  <conditionalFormatting sqref="I81:I89">
    <cfRule type="cellIs" dxfId="1635" priority="234" operator="equal">
      <formula>0</formula>
    </cfRule>
  </conditionalFormatting>
  <conditionalFormatting sqref="E78:E89">
    <cfRule type="expression" dxfId="1634" priority="233">
      <formula>$B78=""</formula>
    </cfRule>
  </conditionalFormatting>
  <conditionalFormatting sqref="J78:J89">
    <cfRule type="expression" dxfId="1633" priority="230">
      <formula>$B78=""</formula>
    </cfRule>
  </conditionalFormatting>
  <conditionalFormatting sqref="F93 F95">
    <cfRule type="cellIs" dxfId="1632" priority="229" operator="equal">
      <formula>0</formula>
    </cfRule>
  </conditionalFormatting>
  <conditionalFormatting sqref="F94">
    <cfRule type="cellIs" dxfId="1631" priority="228" operator="equal">
      <formula>0</formula>
    </cfRule>
  </conditionalFormatting>
  <conditionalFormatting sqref="F96:F104">
    <cfRule type="cellIs" dxfId="1630" priority="227" operator="equal">
      <formula>0</formula>
    </cfRule>
  </conditionalFormatting>
  <conditionalFormatting sqref="I93 I95">
    <cfRule type="cellIs" dxfId="1629" priority="226" operator="equal">
      <formula>0</formula>
    </cfRule>
  </conditionalFormatting>
  <conditionalFormatting sqref="I94">
    <cfRule type="cellIs" dxfId="1628" priority="225" operator="equal">
      <formula>0</formula>
    </cfRule>
  </conditionalFormatting>
  <conditionalFormatting sqref="I96:I104">
    <cfRule type="cellIs" dxfId="1627" priority="224" operator="equal">
      <formula>0</formula>
    </cfRule>
  </conditionalFormatting>
  <conditionalFormatting sqref="E93:E104">
    <cfRule type="expression" dxfId="1626" priority="223">
      <formula>$B93=""</formula>
    </cfRule>
  </conditionalFormatting>
  <conditionalFormatting sqref="G93:G104">
    <cfRule type="expression" dxfId="1625" priority="222">
      <formula>$B93=""</formula>
    </cfRule>
  </conditionalFormatting>
  <conditionalFormatting sqref="H96:H104">
    <cfRule type="expression" dxfId="1624" priority="221">
      <formula>$B96=""</formula>
    </cfRule>
  </conditionalFormatting>
  <conditionalFormatting sqref="J93:J104">
    <cfRule type="expression" dxfId="1623" priority="220">
      <formula>$B93=""</formula>
    </cfRule>
  </conditionalFormatting>
  <conditionalFormatting sqref="F108 F110">
    <cfRule type="cellIs" dxfId="1622" priority="219" operator="equal">
      <formula>0</formula>
    </cfRule>
  </conditionalFormatting>
  <conditionalFormatting sqref="F109">
    <cfRule type="cellIs" dxfId="1621" priority="218" operator="equal">
      <formula>0</formula>
    </cfRule>
  </conditionalFormatting>
  <conditionalFormatting sqref="F111:F119">
    <cfRule type="cellIs" dxfId="1620" priority="217" operator="equal">
      <formula>0</formula>
    </cfRule>
  </conditionalFormatting>
  <conditionalFormatting sqref="I108 I110">
    <cfRule type="cellIs" dxfId="1619" priority="216" operator="equal">
      <formula>0</formula>
    </cfRule>
  </conditionalFormatting>
  <conditionalFormatting sqref="I109">
    <cfRule type="cellIs" dxfId="1618" priority="215" operator="equal">
      <formula>0</formula>
    </cfRule>
  </conditionalFormatting>
  <conditionalFormatting sqref="I111:I119">
    <cfRule type="cellIs" dxfId="1617" priority="214" operator="equal">
      <formula>0</formula>
    </cfRule>
  </conditionalFormatting>
  <conditionalFormatting sqref="E108:E119">
    <cfRule type="expression" dxfId="1616" priority="213">
      <formula>$B108=""</formula>
    </cfRule>
  </conditionalFormatting>
  <conditionalFormatting sqref="G108:G119">
    <cfRule type="expression" dxfId="1615" priority="212">
      <formula>$B108=""</formula>
    </cfRule>
  </conditionalFormatting>
  <conditionalFormatting sqref="H108:H119">
    <cfRule type="expression" dxfId="1614" priority="211">
      <formula>$B108=""</formula>
    </cfRule>
  </conditionalFormatting>
  <conditionalFormatting sqref="J108:J119">
    <cfRule type="expression" dxfId="1613" priority="210">
      <formula>$B108=""</formula>
    </cfRule>
  </conditionalFormatting>
  <conditionalFormatting sqref="F123 F125">
    <cfRule type="cellIs" dxfId="1612" priority="209" operator="equal">
      <formula>0</formula>
    </cfRule>
  </conditionalFormatting>
  <conditionalFormatting sqref="F124">
    <cfRule type="cellIs" dxfId="1611" priority="208" operator="equal">
      <formula>0</formula>
    </cfRule>
  </conditionalFormatting>
  <conditionalFormatting sqref="F126:F134">
    <cfRule type="cellIs" dxfId="1610" priority="207" operator="equal">
      <formula>0</formula>
    </cfRule>
  </conditionalFormatting>
  <conditionalFormatting sqref="I123 I125">
    <cfRule type="cellIs" dxfId="1609" priority="206" operator="equal">
      <formula>0</formula>
    </cfRule>
  </conditionalFormatting>
  <conditionalFormatting sqref="I124">
    <cfRule type="cellIs" dxfId="1608" priority="205" operator="equal">
      <formula>0</formula>
    </cfRule>
  </conditionalFormatting>
  <conditionalFormatting sqref="I126:I134">
    <cfRule type="cellIs" dxfId="1607" priority="204" operator="equal">
      <formula>0</formula>
    </cfRule>
  </conditionalFormatting>
  <conditionalFormatting sqref="E123:E134">
    <cfRule type="expression" dxfId="1606" priority="203">
      <formula>$B123=""</formula>
    </cfRule>
  </conditionalFormatting>
  <conditionalFormatting sqref="G123:G134">
    <cfRule type="expression" dxfId="1605" priority="202">
      <formula>$B123=""</formula>
    </cfRule>
  </conditionalFormatting>
  <conditionalFormatting sqref="H123:H134">
    <cfRule type="expression" dxfId="1604" priority="201">
      <formula>$B123=""</formula>
    </cfRule>
  </conditionalFormatting>
  <conditionalFormatting sqref="J123:J134">
    <cfRule type="expression" dxfId="1603" priority="200">
      <formula>$B123=""</formula>
    </cfRule>
  </conditionalFormatting>
  <conditionalFormatting sqref="F150">
    <cfRule type="cellIs" dxfId="1602" priority="199" operator="equal">
      <formula>0</formula>
    </cfRule>
  </conditionalFormatting>
  <conditionalFormatting sqref="I150">
    <cfRule type="cellIs" dxfId="1601" priority="198" operator="equal">
      <formula>0</formula>
    </cfRule>
  </conditionalFormatting>
  <conditionalFormatting sqref="F138 F140">
    <cfRule type="cellIs" dxfId="1600" priority="197" operator="equal">
      <formula>0</formula>
    </cfRule>
  </conditionalFormatting>
  <conditionalFormatting sqref="F139">
    <cfRule type="cellIs" dxfId="1599" priority="196" operator="equal">
      <formula>0</formula>
    </cfRule>
  </conditionalFormatting>
  <conditionalFormatting sqref="F141:F149">
    <cfRule type="cellIs" dxfId="1598" priority="195" operator="equal">
      <formula>0</formula>
    </cfRule>
  </conditionalFormatting>
  <conditionalFormatting sqref="I138 I140">
    <cfRule type="cellIs" dxfId="1597" priority="194" operator="equal">
      <formula>0</formula>
    </cfRule>
  </conditionalFormatting>
  <conditionalFormatting sqref="I139">
    <cfRule type="cellIs" dxfId="1596" priority="193" operator="equal">
      <formula>0</formula>
    </cfRule>
  </conditionalFormatting>
  <conditionalFormatting sqref="I141:I149">
    <cfRule type="cellIs" dxfId="1595" priority="192" operator="equal">
      <formula>0</formula>
    </cfRule>
  </conditionalFormatting>
  <conditionalFormatting sqref="E138:E149">
    <cfRule type="expression" dxfId="1594" priority="191">
      <formula>$B138=""</formula>
    </cfRule>
  </conditionalFormatting>
  <conditionalFormatting sqref="G138:G149">
    <cfRule type="expression" dxfId="1593" priority="190">
      <formula>$B138=""</formula>
    </cfRule>
  </conditionalFormatting>
  <conditionalFormatting sqref="H138:H149">
    <cfRule type="expression" dxfId="1592" priority="189">
      <formula>$B138=""</formula>
    </cfRule>
  </conditionalFormatting>
  <conditionalFormatting sqref="J138:J149">
    <cfRule type="expression" dxfId="1591" priority="188">
      <formula>$B138=""</formula>
    </cfRule>
  </conditionalFormatting>
  <conditionalFormatting sqref="G58:G59">
    <cfRule type="expression" dxfId="1590" priority="185">
      <formula>$B58=""</formula>
    </cfRule>
  </conditionalFormatting>
  <conditionalFormatting sqref="J63">
    <cfRule type="expression" dxfId="1589" priority="177">
      <formula>$B63=""</formula>
    </cfRule>
  </conditionalFormatting>
  <conditionalFormatting sqref="AD11:AE14 AE6:AE10">
    <cfRule type="cellIs" dxfId="1588" priority="176" operator="equal">
      <formula>0</formula>
    </cfRule>
  </conditionalFormatting>
  <conditionalFormatting sqref="S6:AB14 AD6:AE14">
    <cfRule type="cellIs" dxfId="1587" priority="174" operator="equal">
      <formula>0</formula>
    </cfRule>
  </conditionalFormatting>
  <conditionalFormatting sqref="AD28 AD26 AD24 AD22">
    <cfRule type="cellIs" dxfId="1586" priority="173" operator="equal">
      <formula>0</formula>
    </cfRule>
  </conditionalFormatting>
  <conditionalFormatting sqref="AE22:AE26">
    <cfRule type="cellIs" dxfId="1585" priority="172" operator="equal">
      <formula>"""adjustment needed"""</formula>
    </cfRule>
  </conditionalFormatting>
  <conditionalFormatting sqref="AE22 AE24 AE26">
    <cfRule type="cellIs" dxfId="1584" priority="171" operator="equal">
      <formula>"adjustment needed"</formula>
    </cfRule>
  </conditionalFormatting>
  <conditionalFormatting sqref="AE28">
    <cfRule type="cellIs" dxfId="1583" priority="170" operator="equal">
      <formula>"""adjustment needed"""</formula>
    </cfRule>
  </conditionalFormatting>
  <conditionalFormatting sqref="AE28">
    <cfRule type="cellIs" dxfId="1582" priority="169" operator="equal">
      <formula>"adjustment needed"</formula>
    </cfRule>
  </conditionalFormatting>
  <conditionalFormatting sqref="AD21:AD29">
    <cfRule type="cellIs" dxfId="1581" priority="168" operator="equal">
      <formula>0</formula>
    </cfRule>
  </conditionalFormatting>
  <conditionalFormatting sqref="C63:C74">
    <cfRule type="cellIs" dxfId="1580" priority="167" operator="equal">
      <formula>0</formula>
    </cfRule>
  </conditionalFormatting>
  <conditionalFormatting sqref="B63 B65:B74">
    <cfRule type="cellIs" dxfId="1579" priority="166" operator="equal">
      <formula>"P4"</formula>
    </cfRule>
  </conditionalFormatting>
  <conditionalFormatting sqref="B63 B65:B74">
    <cfRule type="cellIs" dxfId="1578" priority="164" operator="equal">
      <formula>"P1"</formula>
    </cfRule>
  </conditionalFormatting>
  <conditionalFormatting sqref="B63 B65:B74">
    <cfRule type="cellIs" dxfId="1577" priority="163" operator="equal">
      <formula>"P2"</formula>
    </cfRule>
  </conditionalFormatting>
  <conditionalFormatting sqref="B63 B65:B74">
    <cfRule type="cellIs" dxfId="1576" priority="162" operator="equal">
      <formula>"P3"</formula>
    </cfRule>
  </conditionalFormatting>
  <conditionalFormatting sqref="B63 B65:B74">
    <cfRule type="cellIs" dxfId="1575" priority="161" operator="equal">
      <formula>"P5"</formula>
    </cfRule>
  </conditionalFormatting>
  <conditionalFormatting sqref="C78:C89">
    <cfRule type="cellIs" dxfId="1574" priority="160" operator="equal">
      <formula>0</formula>
    </cfRule>
  </conditionalFormatting>
  <conditionalFormatting sqref="B78:B89">
    <cfRule type="cellIs" dxfId="1573" priority="158" operator="equal">
      <formula>"P1"</formula>
    </cfRule>
  </conditionalFormatting>
  <conditionalFormatting sqref="B78:B89">
    <cfRule type="cellIs" dxfId="1572" priority="157" operator="equal">
      <formula>"P2"</formula>
    </cfRule>
  </conditionalFormatting>
  <conditionalFormatting sqref="B78:B89">
    <cfRule type="cellIs" dxfId="1571" priority="156" operator="equal">
      <formula>"P3"</formula>
    </cfRule>
  </conditionalFormatting>
  <conditionalFormatting sqref="B78:B89">
    <cfRule type="cellIs" dxfId="1570" priority="155" operator="equal">
      <formula>"P4"</formula>
    </cfRule>
  </conditionalFormatting>
  <conditionalFormatting sqref="B78:B89">
    <cfRule type="cellIs" dxfId="1569" priority="154" operator="equal">
      <formula>"P5"</formula>
    </cfRule>
  </conditionalFormatting>
  <conditionalFormatting sqref="E48:E51">
    <cfRule type="expression" dxfId="1568" priority="153">
      <formula>$B48=""</formula>
    </cfRule>
  </conditionalFormatting>
  <conditionalFormatting sqref="G48:G51">
    <cfRule type="expression" dxfId="1567" priority="152">
      <formula>$B48=""</formula>
    </cfRule>
  </conditionalFormatting>
  <conditionalFormatting sqref="H48:H50">
    <cfRule type="expression" dxfId="1566" priority="151">
      <formula>$B48=""</formula>
    </cfRule>
  </conditionalFormatting>
  <conditionalFormatting sqref="J48:J49">
    <cfRule type="expression" dxfId="1565" priority="150">
      <formula>$B48=""</formula>
    </cfRule>
  </conditionalFormatting>
  <conditionalFormatting sqref="J50">
    <cfRule type="expression" dxfId="1564" priority="149">
      <formula>$B50=""</formula>
    </cfRule>
  </conditionalFormatting>
  <conditionalFormatting sqref="E63">
    <cfRule type="expression" dxfId="1563" priority="148">
      <formula>$B63=""</formula>
    </cfRule>
  </conditionalFormatting>
  <conditionalFormatting sqref="H35:H41">
    <cfRule type="expression" dxfId="1562" priority="147">
      <formula>$D14="yes"</formula>
    </cfRule>
  </conditionalFormatting>
  <conditionalFormatting sqref="B64">
    <cfRule type="cellIs" dxfId="1561" priority="146" operator="equal">
      <formula>"P1"</formula>
    </cfRule>
  </conditionalFormatting>
  <conditionalFormatting sqref="B64">
    <cfRule type="cellIs" dxfId="1560" priority="145" operator="equal">
      <formula>"P2"</formula>
    </cfRule>
  </conditionalFormatting>
  <conditionalFormatting sqref="B64">
    <cfRule type="cellIs" dxfId="1559" priority="144" operator="equal">
      <formula>"P3"</formula>
    </cfRule>
  </conditionalFormatting>
  <conditionalFormatting sqref="B64">
    <cfRule type="cellIs" dxfId="1558" priority="143" operator="equal">
      <formula>"P4"</formula>
    </cfRule>
  </conditionalFormatting>
  <conditionalFormatting sqref="B64">
    <cfRule type="cellIs" dxfId="1557" priority="142" operator="equal">
      <formula>"P5"</formula>
    </cfRule>
  </conditionalFormatting>
  <conditionalFormatting sqref="D48:D60">
    <cfRule type="expression" dxfId="1556" priority="141">
      <formula>$D$48=0</formula>
    </cfRule>
  </conditionalFormatting>
  <conditionalFormatting sqref="D49:D59">
    <cfRule type="cellIs" dxfId="1555" priority="140" operator="equal">
      <formula>0</formula>
    </cfRule>
  </conditionalFormatting>
  <conditionalFormatting sqref="D63:D75">
    <cfRule type="expression" dxfId="1554" priority="139">
      <formula>$D$48=0</formula>
    </cfRule>
  </conditionalFormatting>
  <conditionalFormatting sqref="D64:D74">
    <cfRule type="cellIs" dxfId="1553" priority="138" operator="equal">
      <formula>0</formula>
    </cfRule>
  </conditionalFormatting>
  <conditionalFormatting sqref="D78:D90">
    <cfRule type="expression" dxfId="1552" priority="137">
      <formula>$D$48=0</formula>
    </cfRule>
  </conditionalFormatting>
  <conditionalFormatting sqref="D79:D89">
    <cfRule type="cellIs" dxfId="1551" priority="136" operator="equal">
      <formula>0</formula>
    </cfRule>
  </conditionalFormatting>
  <conditionalFormatting sqref="D93:D105">
    <cfRule type="expression" dxfId="1550" priority="135">
      <formula>$D$48=0</formula>
    </cfRule>
  </conditionalFormatting>
  <conditionalFormatting sqref="D94:D104">
    <cfRule type="cellIs" dxfId="1549" priority="134" operator="equal">
      <formula>0</formula>
    </cfRule>
  </conditionalFormatting>
  <conditionalFormatting sqref="D108:D120">
    <cfRule type="expression" dxfId="1548" priority="133">
      <formula>$D$48=0</formula>
    </cfRule>
  </conditionalFormatting>
  <conditionalFormatting sqref="D109:D119">
    <cfRule type="cellIs" dxfId="1547" priority="132" operator="equal">
      <formula>0</formula>
    </cfRule>
  </conditionalFormatting>
  <conditionalFormatting sqref="D123:D135">
    <cfRule type="expression" dxfId="1546" priority="131">
      <formula>$D$48=0</formula>
    </cfRule>
  </conditionalFormatting>
  <conditionalFormatting sqref="D124:D134">
    <cfRule type="cellIs" dxfId="1545" priority="130" operator="equal">
      <formula>0</formula>
    </cfRule>
  </conditionalFormatting>
  <conditionalFormatting sqref="D138:D150">
    <cfRule type="expression" dxfId="1544" priority="129">
      <formula>$D$48=0</formula>
    </cfRule>
  </conditionalFormatting>
  <conditionalFormatting sqref="D139:D149">
    <cfRule type="cellIs" dxfId="1543" priority="128" operator="equal">
      <formula>0</formula>
    </cfRule>
  </conditionalFormatting>
  <conditionalFormatting sqref="M48:M59">
    <cfRule type="expression" dxfId="1542" priority="127">
      <formula>$D$48=0</formula>
    </cfRule>
  </conditionalFormatting>
  <conditionalFormatting sqref="M49:M59">
    <cfRule type="cellIs" dxfId="1541" priority="126" operator="equal">
      <formula>0</formula>
    </cfRule>
  </conditionalFormatting>
  <conditionalFormatting sqref="N62:S62 N77:S77 N92:S92 N107:S107 N122:S122 N137:S137 N60:AC61 N75:AC76 N90:AC91 N105:AC106 N120:AC121 N135:AC136 N150:AC151">
    <cfRule type="cellIs" dxfId="1540" priority="110" operator="equal">
      <formula>0</formula>
    </cfRule>
  </conditionalFormatting>
  <conditionalFormatting sqref="AC63:AC74 AC78:AC89 AC93:AC104 AC108:AC119 AC123:AC134 AC138:AC149">
    <cfRule type="cellIs" dxfId="1539" priority="109" operator="equal">
      <formula>0</formula>
    </cfRule>
  </conditionalFormatting>
  <conditionalFormatting sqref="U62:AC62 U77:AC77 U92:AC92 U107:AC107 U122:AC122 U137:AC137 AC63:AC74 AC78:AC89 AC93:AC104 AC108:AC119 AC123:AC134 AC138:AC149">
    <cfRule type="cellIs" dxfId="1538" priority="108" operator="equal">
      <formula>0</formula>
    </cfRule>
  </conditionalFormatting>
  <conditionalFormatting sqref="M60">
    <cfRule type="expression" dxfId="1537" priority="107">
      <formula>$D$48=0</formula>
    </cfRule>
  </conditionalFormatting>
  <conditionalFormatting sqref="M63:M75">
    <cfRule type="expression" dxfId="1536" priority="106">
      <formula>$D$48=0</formula>
    </cfRule>
  </conditionalFormatting>
  <conditionalFormatting sqref="M64:M74">
    <cfRule type="cellIs" dxfId="1535" priority="105" operator="equal">
      <formula>0</formula>
    </cfRule>
  </conditionalFormatting>
  <conditionalFormatting sqref="M78:M90">
    <cfRule type="expression" dxfId="1534" priority="104">
      <formula>$D$48=0</formula>
    </cfRule>
  </conditionalFormatting>
  <conditionalFormatting sqref="M79:M89">
    <cfRule type="cellIs" dxfId="1533" priority="103" operator="equal">
      <formula>0</formula>
    </cfRule>
  </conditionalFormatting>
  <conditionalFormatting sqref="M93:M105">
    <cfRule type="expression" dxfId="1532" priority="102">
      <formula>$D$48=0</formula>
    </cfRule>
  </conditionalFormatting>
  <conditionalFormatting sqref="M94:M104">
    <cfRule type="cellIs" dxfId="1531" priority="101" operator="equal">
      <formula>0</formula>
    </cfRule>
  </conditionalFormatting>
  <conditionalFormatting sqref="M108:M120">
    <cfRule type="expression" dxfId="1530" priority="100">
      <formula>$D$48=0</formula>
    </cfRule>
  </conditionalFormatting>
  <conditionalFormatting sqref="M109:M119">
    <cfRule type="cellIs" dxfId="1529" priority="99" operator="equal">
      <formula>0</formula>
    </cfRule>
  </conditionalFormatting>
  <conditionalFormatting sqref="M123:M135">
    <cfRule type="expression" dxfId="1528" priority="98">
      <formula>$D$48=0</formula>
    </cfRule>
  </conditionalFormatting>
  <conditionalFormatting sqref="M124:M134">
    <cfRule type="cellIs" dxfId="1527" priority="97" operator="equal">
      <formula>0</formula>
    </cfRule>
  </conditionalFormatting>
  <conditionalFormatting sqref="M138:M150">
    <cfRule type="expression" dxfId="1526" priority="96">
      <formula>$D$48=0</formula>
    </cfRule>
  </conditionalFormatting>
  <conditionalFormatting sqref="M139:M149">
    <cfRule type="cellIs" dxfId="1525" priority="95" operator="equal">
      <formula>0</formula>
    </cfRule>
  </conditionalFormatting>
  <conditionalFormatting sqref="F35:F41">
    <cfRule type="cellIs" dxfId="1524" priority="94" operator="notEqual">
      <formula>0</formula>
    </cfRule>
  </conditionalFormatting>
  <conditionalFormatting sqref="D35:F35 C36:E38 C39:F41">
    <cfRule type="cellIs" dxfId="1523" priority="93" operator="equal">
      <formula>0</formula>
    </cfRule>
  </conditionalFormatting>
  <conditionalFormatting sqref="F36:F38">
    <cfRule type="cellIs" dxfId="1522" priority="92" operator="equal">
      <formula>0</formula>
    </cfRule>
  </conditionalFormatting>
  <conditionalFormatting sqref="G35:G41">
    <cfRule type="cellIs" dxfId="1521" priority="91" operator="equal">
      <formula>0</formula>
    </cfRule>
  </conditionalFormatting>
  <conditionalFormatting sqref="C35">
    <cfRule type="cellIs" dxfId="1520" priority="90" operator="equal">
      <formula>0</formula>
    </cfRule>
  </conditionalFormatting>
  <conditionalFormatting sqref="K21 H21 H29 K23 K25 K27">
    <cfRule type="cellIs" dxfId="1519" priority="89" operator="notEqual">
      <formula>0</formula>
    </cfRule>
  </conditionalFormatting>
  <conditionalFormatting sqref="K29">
    <cfRule type="cellIs" dxfId="1518" priority="88" operator="notEqual">
      <formula>0</formula>
    </cfRule>
  </conditionalFormatting>
  <conditionalFormatting sqref="H23">
    <cfRule type="cellIs" dxfId="1517" priority="87" operator="notEqual">
      <formula>0</formula>
    </cfRule>
  </conditionalFormatting>
  <conditionalFormatting sqref="H25">
    <cfRule type="cellIs" dxfId="1516" priority="86" operator="notEqual">
      <formula>0</formula>
    </cfRule>
  </conditionalFormatting>
  <conditionalFormatting sqref="H27">
    <cfRule type="cellIs" dxfId="1515" priority="85" operator="notEqual">
      <formula>0</formula>
    </cfRule>
  </conditionalFormatting>
  <conditionalFormatting sqref="N21:AC21 N22:AB29">
    <cfRule type="cellIs" dxfId="1514" priority="84" operator="equal">
      <formula>0</formula>
    </cfRule>
  </conditionalFormatting>
  <conditionalFormatting sqref="AC22:AC29">
    <cfRule type="cellIs" dxfId="1513" priority="83" operator="equal">
      <formula>0</formula>
    </cfRule>
  </conditionalFormatting>
  <conditionalFormatting sqref="AC6:AC14">
    <cfRule type="cellIs" dxfId="1512" priority="82" operator="equal">
      <formula>0</formula>
    </cfRule>
  </conditionalFormatting>
  <conditionalFormatting sqref="E64:E65">
    <cfRule type="expression" dxfId="1511" priority="73">
      <formula>$B64=""</formula>
    </cfRule>
  </conditionalFormatting>
  <conditionalFormatting sqref="E52:E59">
    <cfRule type="expression" dxfId="1510" priority="66">
      <formula>$B52=""</formula>
    </cfRule>
  </conditionalFormatting>
  <conditionalFormatting sqref="G52">
    <cfRule type="expression" dxfId="1509" priority="65">
      <formula>$B52=""</formula>
    </cfRule>
  </conditionalFormatting>
  <conditionalFormatting sqref="G53">
    <cfRule type="expression" dxfId="1508" priority="64">
      <formula>$B53=""</formula>
    </cfRule>
  </conditionalFormatting>
  <conditionalFormatting sqref="G54">
    <cfRule type="expression" dxfId="1507" priority="63">
      <formula>$B54=""</formula>
    </cfRule>
  </conditionalFormatting>
  <conditionalFormatting sqref="G55">
    <cfRule type="expression" dxfId="1506" priority="61">
      <formula>$B55=""</formula>
    </cfRule>
  </conditionalFormatting>
  <conditionalFormatting sqref="G56">
    <cfRule type="expression" dxfId="1505" priority="60">
      <formula>$B56=""</formula>
    </cfRule>
  </conditionalFormatting>
  <conditionalFormatting sqref="G57">
    <cfRule type="expression" dxfId="1504" priority="59">
      <formula>$B57=""</formula>
    </cfRule>
  </conditionalFormatting>
  <conditionalFormatting sqref="G63:G74">
    <cfRule type="expression" dxfId="1503" priority="58">
      <formula>$B63=""</formula>
    </cfRule>
  </conditionalFormatting>
  <conditionalFormatting sqref="G78:G89">
    <cfRule type="expression" dxfId="1502" priority="57">
      <formula>$B78=""</formula>
    </cfRule>
  </conditionalFormatting>
  <conditionalFormatting sqref="H51">
    <cfRule type="expression" dxfId="1501" priority="48">
      <formula>$B51=""</formula>
    </cfRule>
  </conditionalFormatting>
  <conditionalFormatting sqref="H52:H59">
    <cfRule type="expression" dxfId="1500" priority="47">
      <formula>$B52=""</formula>
    </cfRule>
  </conditionalFormatting>
  <conditionalFormatting sqref="J58:J59">
    <cfRule type="expression" dxfId="1499" priority="46">
      <formula>$B58=""</formula>
    </cfRule>
  </conditionalFormatting>
  <conditionalFormatting sqref="J51">
    <cfRule type="expression" dxfId="1498" priority="45">
      <formula>$B51=""</formula>
    </cfRule>
  </conditionalFormatting>
  <conditionalFormatting sqref="J52">
    <cfRule type="expression" dxfId="1497" priority="44">
      <formula>$B52=""</formula>
    </cfRule>
  </conditionalFormatting>
  <conditionalFormatting sqref="J53">
    <cfRule type="expression" dxfId="1496" priority="43">
      <formula>$B53=""</formula>
    </cfRule>
  </conditionalFormatting>
  <conditionalFormatting sqref="J54">
    <cfRule type="expression" dxfId="1495" priority="42">
      <formula>$B54=""</formula>
    </cfRule>
  </conditionalFormatting>
  <conditionalFormatting sqref="J55">
    <cfRule type="expression" dxfId="1494" priority="41">
      <formula>$B55=""</formula>
    </cfRule>
  </conditionalFormatting>
  <conditionalFormatting sqref="J56">
    <cfRule type="expression" dxfId="1493" priority="40">
      <formula>$B56=""</formula>
    </cfRule>
  </conditionalFormatting>
  <conditionalFormatting sqref="J57">
    <cfRule type="expression" dxfId="1492" priority="39">
      <formula>$B57=""</formula>
    </cfRule>
  </conditionalFormatting>
  <conditionalFormatting sqref="H66:H74">
    <cfRule type="expression" dxfId="1491" priority="38">
      <formula>$B66=""</formula>
    </cfRule>
  </conditionalFormatting>
  <conditionalFormatting sqref="H63">
    <cfRule type="expression" dxfId="1490" priority="37">
      <formula>$B63=""</formula>
    </cfRule>
  </conditionalFormatting>
  <conditionalFormatting sqref="H64:H65">
    <cfRule type="expression" dxfId="1489" priority="36">
      <formula>$B64=""</formula>
    </cfRule>
  </conditionalFormatting>
  <conditionalFormatting sqref="H78:H89">
    <cfRule type="expression" dxfId="1488" priority="35">
      <formula>$B78=""</formula>
    </cfRule>
  </conditionalFormatting>
  <conditionalFormatting sqref="H93:H95">
    <cfRule type="expression" dxfId="1487" priority="34">
      <formula>$B93=""</formula>
    </cfRule>
  </conditionalFormatting>
  <conditionalFormatting sqref="J64">
    <cfRule type="expression" dxfId="1486" priority="5">
      <formula>$B64=""</formula>
    </cfRule>
  </conditionalFormatting>
  <conditionalFormatting sqref="J65">
    <cfRule type="expression" dxfId="1485" priority="4">
      <formula>$B65=""</formula>
    </cfRule>
  </conditionalFormatting>
  <conditionalFormatting sqref="N11:R14">
    <cfRule type="cellIs" dxfId="1484" priority="3" operator="equal">
      <formula>0</formula>
    </cfRule>
  </conditionalFormatting>
  <conditionalFormatting sqref="N6">
    <cfRule type="cellIs" dxfId="1483" priority="2" operator="equal">
      <formula>0</formula>
    </cfRule>
  </conditionalFormatting>
  <conditionalFormatting sqref="N6:R14">
    <cfRule type="cellIs" dxfId="1482" priority="1" operator="equal">
      <formula>0</formula>
    </cfRule>
  </conditionalFormatting>
  <dataValidations count="1">
    <dataValidation type="list" allowBlank="1" showInputMessage="1" showErrorMessage="1" sqref="D14" xr:uid="{00740076-005B-478A-B938-005F0059008F}">
      <formula1>$AK$5:$AK$6</formula1>
    </dataValidation>
  </dataValidations>
  <pageMargins left="0.7" right="0.7" top="0.78740157500000008" bottom="0.78740157500000008" header="0.3" footer="0.3"/>
  <pageSetup paperSize="9" scale="30" orientation="portrait"/>
  <extLst>
    <ext xmlns:x14="http://schemas.microsoft.com/office/spreadsheetml/2009/9/main" uri="{78C0D931-6437-407d-A8EE-F0AAD7539E65}">
      <x14:conditionalFormattings>
        <x14:conditionalFormatting xmlns:xm="http://schemas.microsoft.com/office/excel/2006/main">
          <x14:cfRule type="expression" priority="300" id="{004800A0-009A-4021-8FAE-003D00D900CC}">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99" id="{00E300E7-0091-49F9-BA8B-0066004E004F}">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98" id="{0095001F-000F-48E4-968F-00A900A8003E}">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97" id="{00520055-0073-4F86-86F7-0046008D00C1}">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96" id="{007C00B7-0062-4D2D-8A1B-00C20092004D}">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95" id="{00ED008D-003F-40AF-A9D1-0058001D00B1}">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94" id="{00070061-00E9-4046-9933-00CA003700E8}">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93" id="{0068004F-00BF-451B-8279-006A00A70076}">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92" id="{002500FB-008D-4974-B249-00D600120052}">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91" id="{007B0047-005D-4793-B619-00D0005300AB}">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90" id="{007100E1-00A9-4FFA-B8DF-004700110094}">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89" id="{005D00D3-00BD-460B-8E69-006E004C0050}">
            <xm:f>AND($D48&gt;='Basisdaten zum Projekt'!$D$23,$D48&lt;='Basisdaten zum Projekt'!$E$23,'Basisdaten zum Projekt'!$F$23="x")</xm:f>
            <x14:dxf>
              <fill>
                <patternFill patternType="solid">
                  <fgColor indexed="26"/>
                  <bgColor indexed="26"/>
                </patternFill>
              </fill>
            </x14:dxf>
          </x14:cfRule>
          <xm:sqref>Q48:Q50 Q78:Q89 Q93:Q104 Q108:Q119 Q123:Q134 Q138:Q149 Q56:Q59</xm:sqref>
        </x14:conditionalFormatting>
        <x14:conditionalFormatting xmlns:xm="http://schemas.microsoft.com/office/excel/2006/main">
          <x14:cfRule type="expression" priority="288" id="{00E20069-00D8-4237-8A8E-00DC00AA00CF}">
            <xm:f>AND($D48&gt;='Basisdaten zum Projekt'!$D$22,$D48&lt;='Basisdaten zum Projekt'!$E$22,'Basisdaten zum Projekt'!$F$22="x")</xm:f>
            <x14:dxf>
              <fill>
                <patternFill patternType="solid">
                  <fgColor indexed="26"/>
                  <bgColor indexed="26"/>
                </patternFill>
              </fill>
            </x14:dxf>
          </x14:cfRule>
          <xm:sqref>P48:P50 P78:P89 P93:P104 P108:P119 P123:P134 P138:P149 P56:P59</xm:sqref>
        </x14:conditionalFormatting>
        <x14:conditionalFormatting xmlns:xm="http://schemas.microsoft.com/office/excel/2006/main">
          <x14:cfRule type="expression" priority="287" id="{002B0039-0084-4497-8E71-003C0039002B}">
            <xm:f>AND($D48&gt;='Basisdaten zum Projekt'!$D$21,$D48&lt;='Basisdaten zum Projekt'!$E$21,'Basisdaten zum Projekt'!$F$21="x")</xm:f>
            <x14:dxf>
              <fill>
                <patternFill patternType="solid">
                  <fgColor indexed="26"/>
                  <bgColor indexed="26"/>
                </patternFill>
              </fill>
            </x14:dxf>
          </x14:cfRule>
          <xm:sqref>O48:O50 O78:O89 O93:O104 O108:O119 O123:O134 O138:O149 O56:O59</xm:sqref>
        </x14:conditionalFormatting>
        <x14:conditionalFormatting xmlns:xm="http://schemas.microsoft.com/office/excel/2006/main">
          <x14:cfRule type="expression" priority="286" id="{007A0001-00E7-4A2A-9D99-000600810095}">
            <xm:f>AND($D48&gt;='Basisdaten zum Projekt'!$D$20,$D48&lt;='Basisdaten zum Projekt'!$E$20,'Basisdaten zum Projekt'!$F$20="x")</xm:f>
            <x14:dxf>
              <fill>
                <patternFill patternType="solid">
                  <fgColor indexed="26"/>
                  <bgColor indexed="26"/>
                </patternFill>
              </fill>
            </x14:dxf>
          </x14:cfRule>
          <xm:sqref>N48:N50 N78:N89 N93:N104 N108:N119 N123:N134 N138:N149 N56:N59</xm:sqref>
        </x14:conditionalFormatting>
        <x14:conditionalFormatting xmlns:xm="http://schemas.microsoft.com/office/excel/2006/main">
          <x14:cfRule type="cellIs" priority="272" operator="greaterThan" id="{00510001-0039-492A-AD81-00360026007B}">
            <xm:f>'Basisdaten zum Projekt'!$C$7</xm:f>
            <x14:dxf>
              <font>
                <color rgb="FFF2F2F2"/>
              </font>
            </x14:dxf>
          </x14:cfRule>
          <xm:sqref>C48:C62 C75:C77 C90:C149</xm:sqref>
        </x14:conditionalFormatting>
        <x14:conditionalFormatting xmlns:xm="http://schemas.microsoft.com/office/excel/2006/main">
          <x14:cfRule type="cellIs" priority="165" operator="greaterThan" id="{00B80023-0039-4A08-9CCF-00650085007E}">
            <xm:f>'Basisdaten zum Projekt'!$C$7</xm:f>
            <x14:dxf>
              <font>
                <color rgb="FFF2F2F2"/>
              </font>
            </x14:dxf>
          </x14:cfRule>
          <xm:sqref>C63:C74</xm:sqref>
        </x14:conditionalFormatting>
        <x14:conditionalFormatting xmlns:xm="http://schemas.microsoft.com/office/excel/2006/main">
          <x14:cfRule type="cellIs" priority="159" operator="greaterThan" id="{00570001-001E-4FB5-8A62-002B007B0073}">
            <xm:f>'Basisdaten zum Projekt'!$C$7</xm:f>
            <x14:dxf>
              <font>
                <color rgb="FFF2F2F2"/>
              </font>
            </x14:dxf>
          </x14:cfRule>
          <xm:sqref>C78:C89</xm:sqref>
        </x14:conditionalFormatting>
        <x14:conditionalFormatting xmlns:xm="http://schemas.microsoft.com/office/excel/2006/main">
          <x14:cfRule type="expression" priority="125" id="{005300AF-00E2-4BBA-AA43-005E00F70095}">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124" id="{009A0056-00C1-4814-A404-00EF00B90049}">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123" id="{003E00EA-000A-490B-AB90-004A001800D8}">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122" id="{009F0056-00F1-480A-96EB-007C0085005A}">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121" id="{00DF00F6-000B-4196-8BAA-005C00B400E9}">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120" id="{007F0073-002F-40A7-8A9B-00D900E500C4}">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119" id="{00210090-0095-42C7-89FB-00AB00BD0047}">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118" id="{00E700C4-00B4-48FE-BD05-005E000C001B}">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117" id="{00EF00DD-0080-482B-8A72-008A00200068}">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116" id="{002E008C-003A-44E6-A0C5-00C700B70066}">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115" id="{00E800E0-0011-4ECD-B7D8-0080003700F7}">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114" id="{005A0002-00D1-4BF2-92EE-000D003E001D}">
            <xm:f>AND($D73&gt;='Basisdaten zum Projekt'!$D$23,$D73&lt;='Basisdaten zum Projekt'!$E$23,'Basisdaten zum Projekt'!$F$23="x")</xm:f>
            <x14:dxf>
              <fill>
                <patternFill patternType="solid">
                  <fgColor indexed="26"/>
                  <bgColor indexed="26"/>
                </patternFill>
              </fill>
            </x14:dxf>
          </x14:cfRule>
          <xm:sqref>Q73:Q74</xm:sqref>
        </x14:conditionalFormatting>
        <x14:conditionalFormatting xmlns:xm="http://schemas.microsoft.com/office/excel/2006/main">
          <x14:cfRule type="expression" priority="113" id="{0073000B-0035-450D-BE92-0058008C00F1}">
            <xm:f>AND($D72&gt;='Basisdaten zum Projekt'!$D$22,$D72&lt;='Basisdaten zum Projekt'!$E$22,'Basisdaten zum Projekt'!$F$22="x")</xm:f>
            <x14:dxf>
              <fill>
                <patternFill patternType="solid">
                  <fgColor indexed="26"/>
                  <bgColor indexed="26"/>
                </patternFill>
              </fill>
            </x14:dxf>
          </x14:cfRule>
          <xm:sqref>P72:P74</xm:sqref>
        </x14:conditionalFormatting>
        <x14:conditionalFormatting xmlns:xm="http://schemas.microsoft.com/office/excel/2006/main">
          <x14:cfRule type="expression" priority="112" id="{00040001-000C-480D-AFDE-008000D200EC}">
            <xm:f>AND($D73&gt;='Basisdaten zum Projekt'!$D$21,$D73&lt;='Basisdaten zum Projekt'!$E$21,'Basisdaten zum Projekt'!$F$21="x")</xm:f>
            <x14:dxf>
              <fill>
                <patternFill patternType="solid">
                  <fgColor indexed="26"/>
                  <bgColor indexed="26"/>
                </patternFill>
              </fill>
            </x14:dxf>
          </x14:cfRule>
          <xm:sqref>O73:O74</xm:sqref>
        </x14:conditionalFormatting>
        <x14:conditionalFormatting xmlns:xm="http://schemas.microsoft.com/office/excel/2006/main">
          <x14:cfRule type="expression" priority="111" id="{00B000F9-00A3-4B92-9AD0-00C300810044}">
            <xm:f>AND($D73&gt;='Basisdaten zum Projekt'!$D$20,$D73&lt;='Basisdaten zum Projekt'!$E$20,'Basisdaten zum Projekt'!$F$20="x")</xm:f>
            <x14:dxf>
              <fill>
                <patternFill patternType="solid">
                  <fgColor indexed="26"/>
                  <bgColor indexed="26"/>
                </patternFill>
              </fill>
            </x14:dxf>
          </x14:cfRule>
          <xm:sqref>N73:N74</xm:sqref>
        </x14:conditionalFormatting>
        <x14:conditionalFormatting xmlns:xm="http://schemas.microsoft.com/office/excel/2006/main">
          <x14:cfRule type="expression" priority="56" id="{00A50000-0047-402A-B405-006D0060002A}">
            <xm:f>AND($D51&gt;='Basisdaten zum Projekt'!$D$23,$D51&lt;='Basisdaten zum Projekt'!$E$23,'Basisdaten zum Projekt'!$F$23="x")</xm:f>
            <x14:dxf>
              <fill>
                <patternFill patternType="solid">
                  <fgColor indexed="26"/>
                  <bgColor indexed="26"/>
                </patternFill>
              </fill>
            </x14:dxf>
          </x14:cfRule>
          <xm:sqref>Q51:Q53</xm:sqref>
        </x14:conditionalFormatting>
        <x14:conditionalFormatting xmlns:xm="http://schemas.microsoft.com/office/excel/2006/main">
          <x14:cfRule type="expression" priority="55" id="{00B300CA-000B-4176-82CB-00CD00DD00E8}">
            <xm:f>AND($D51&gt;='Basisdaten zum Projekt'!$D$22,$D51&lt;='Basisdaten zum Projekt'!$E$22,'Basisdaten zum Projekt'!$F$22="x")</xm:f>
            <x14:dxf>
              <fill>
                <patternFill patternType="solid">
                  <fgColor indexed="26"/>
                  <bgColor indexed="26"/>
                </patternFill>
              </fill>
            </x14:dxf>
          </x14:cfRule>
          <xm:sqref>P51:P53</xm:sqref>
        </x14:conditionalFormatting>
        <x14:conditionalFormatting xmlns:xm="http://schemas.microsoft.com/office/excel/2006/main">
          <x14:cfRule type="expression" priority="54" id="{00FE0037-00DA-4A74-9AD7-000900320033}">
            <xm:f>AND($D51&gt;='Basisdaten zum Projekt'!$D$21,$D51&lt;='Basisdaten zum Projekt'!$E$21,'Basisdaten zum Projekt'!$F$21="x")</xm:f>
            <x14:dxf>
              <fill>
                <patternFill patternType="solid">
                  <fgColor indexed="26"/>
                  <bgColor indexed="26"/>
                </patternFill>
              </fill>
            </x14:dxf>
          </x14:cfRule>
          <xm:sqref>O51:O53</xm:sqref>
        </x14:conditionalFormatting>
        <x14:conditionalFormatting xmlns:xm="http://schemas.microsoft.com/office/excel/2006/main">
          <x14:cfRule type="expression" priority="53" id="{008000F2-0013-4156-8227-005E00C3005E}">
            <xm:f>AND($D51&gt;='Basisdaten zum Projekt'!$D$20,$D51&lt;='Basisdaten zum Projekt'!$E$20,'Basisdaten zum Projekt'!$F$20="x")</xm:f>
            <x14:dxf>
              <fill>
                <patternFill patternType="solid">
                  <fgColor indexed="26"/>
                  <bgColor indexed="26"/>
                </patternFill>
              </fill>
            </x14:dxf>
          </x14:cfRule>
          <xm:sqref>N51:N53</xm:sqref>
        </x14:conditionalFormatting>
        <x14:conditionalFormatting xmlns:xm="http://schemas.microsoft.com/office/excel/2006/main">
          <x14:cfRule type="expression" priority="52" id="{008F0043-00A4-4AA6-A3EE-00A3005F0073}">
            <xm:f>AND($D54&gt;='Basisdaten zum Projekt'!$D$23,$D54&lt;='Basisdaten zum Projekt'!$E$23,'Basisdaten zum Projekt'!$F$23="x")</xm:f>
            <x14:dxf>
              <fill>
                <patternFill patternType="solid">
                  <fgColor indexed="26"/>
                  <bgColor indexed="26"/>
                </patternFill>
              </fill>
            </x14:dxf>
          </x14:cfRule>
          <xm:sqref>Q54:Q55</xm:sqref>
        </x14:conditionalFormatting>
        <x14:conditionalFormatting xmlns:xm="http://schemas.microsoft.com/office/excel/2006/main">
          <x14:cfRule type="expression" priority="51" id="{004E00AA-00DC-4C1B-8D41-001200100081}">
            <xm:f>AND($D54&gt;='Basisdaten zum Projekt'!$D$22,$D54&lt;='Basisdaten zum Projekt'!$E$22,'Basisdaten zum Projekt'!$F$22="x")</xm:f>
            <x14:dxf>
              <fill>
                <patternFill patternType="solid">
                  <fgColor indexed="26"/>
                  <bgColor indexed="26"/>
                </patternFill>
              </fill>
            </x14:dxf>
          </x14:cfRule>
          <xm:sqref>P54:P55</xm:sqref>
        </x14:conditionalFormatting>
        <x14:conditionalFormatting xmlns:xm="http://schemas.microsoft.com/office/excel/2006/main">
          <x14:cfRule type="expression" priority="50" id="{00EB0081-0058-428D-8384-002100B3000F}">
            <xm:f>AND($D54&gt;='Basisdaten zum Projekt'!$D$21,$D54&lt;='Basisdaten zum Projekt'!$E$21,'Basisdaten zum Projekt'!$F$21="x")</xm:f>
            <x14:dxf>
              <fill>
                <patternFill patternType="solid">
                  <fgColor indexed="26"/>
                  <bgColor indexed="26"/>
                </patternFill>
              </fill>
            </x14:dxf>
          </x14:cfRule>
          <xm:sqref>O54:O55</xm:sqref>
        </x14:conditionalFormatting>
        <x14:conditionalFormatting xmlns:xm="http://schemas.microsoft.com/office/excel/2006/main">
          <x14:cfRule type="expression" priority="49" id="{006600F1-0041-4AF3-93DE-004F00DF001B}">
            <xm:f>AND($D54&gt;='Basisdaten zum Projekt'!$D$20,$D54&lt;='Basisdaten zum Projekt'!$E$20,'Basisdaten zum Projekt'!$F$20="x")</xm:f>
            <x14:dxf>
              <fill>
                <patternFill patternType="solid">
                  <fgColor indexed="26"/>
                  <bgColor indexed="26"/>
                </patternFill>
              </fill>
            </x14:dxf>
          </x14:cfRule>
          <xm:sqref>N54:N55</xm:sqref>
        </x14:conditionalFormatting>
        <x14:conditionalFormatting xmlns:xm="http://schemas.microsoft.com/office/excel/2006/main">
          <x14:cfRule type="expression" priority="33" id="{00E80001-00D5-44F7-8FF3-006B00210090}">
            <xm:f>AND($D68&gt;='Basisdaten zum Projekt'!$D$23,$D68&lt;='Basisdaten zum Projekt'!$E$23,'Basisdaten zum Projekt'!$F$23="x")</xm:f>
            <x14:dxf>
              <fill>
                <patternFill patternType="solid">
                  <fgColor indexed="26"/>
                  <bgColor indexed="26"/>
                </patternFill>
              </fill>
            </x14:dxf>
          </x14:cfRule>
          <xm:sqref>Q68:Q69</xm:sqref>
        </x14:conditionalFormatting>
        <x14:conditionalFormatting xmlns:xm="http://schemas.microsoft.com/office/excel/2006/main">
          <x14:cfRule type="expression" priority="32" id="{00D500DF-0051-495D-86C8-00C8002300EE}">
            <xm:f>AND($D68&gt;='Basisdaten zum Projekt'!$D$22,$D68&lt;='Basisdaten zum Projekt'!$E$22,'Basisdaten zum Projekt'!$F$22="x")</xm:f>
            <x14:dxf>
              <fill>
                <patternFill patternType="solid">
                  <fgColor indexed="26"/>
                  <bgColor indexed="26"/>
                </patternFill>
              </fill>
            </x14:dxf>
          </x14:cfRule>
          <xm:sqref>P68:P69</xm:sqref>
        </x14:conditionalFormatting>
        <x14:conditionalFormatting xmlns:xm="http://schemas.microsoft.com/office/excel/2006/main">
          <x14:cfRule type="expression" priority="30" id="{00BA007D-00F8-4E99-9266-007000F70002}">
            <xm:f>AND($D68&gt;='Basisdaten zum Projekt'!$D$20,$D68&lt;='Basisdaten zum Projekt'!$E$20,'Basisdaten zum Projekt'!$F$20="x")</xm:f>
            <x14:dxf>
              <fill>
                <patternFill patternType="solid">
                  <fgColor indexed="26"/>
                  <bgColor indexed="26"/>
                </patternFill>
              </fill>
            </x14:dxf>
          </x14:cfRule>
          <xm:sqref>N68:N69</xm:sqref>
        </x14:conditionalFormatting>
        <x14:conditionalFormatting xmlns:xm="http://schemas.microsoft.com/office/excel/2006/main">
          <x14:cfRule type="expression" priority="29" id="{00D10059-0042-4B41-A628-00D700700070}">
            <xm:f>AND($D63&gt;='Basisdaten zum Projekt'!$D$23,$D63&lt;='Basisdaten zum Projekt'!$E$23,'Basisdaten zum Projekt'!$F$23="x")</xm:f>
            <x14:dxf>
              <fill>
                <patternFill patternType="solid">
                  <fgColor indexed="26"/>
                  <bgColor indexed="26"/>
                </patternFill>
              </fill>
            </x14:dxf>
          </x14:cfRule>
          <xm:sqref>Q63:Q65</xm:sqref>
        </x14:conditionalFormatting>
        <x14:conditionalFormatting xmlns:xm="http://schemas.microsoft.com/office/excel/2006/main">
          <x14:cfRule type="expression" priority="28" id="{00880043-0017-409A-B5AC-001600C40063}">
            <xm:f>AND($D63&gt;='Basisdaten zum Projekt'!$D$22,$D63&lt;='Basisdaten zum Projekt'!$E$22,'Basisdaten zum Projekt'!$F$22="x")</xm:f>
            <x14:dxf>
              <fill>
                <patternFill patternType="solid">
                  <fgColor indexed="26"/>
                  <bgColor indexed="26"/>
                </patternFill>
              </fill>
            </x14:dxf>
          </x14:cfRule>
          <xm:sqref>P63:P65</xm:sqref>
        </x14:conditionalFormatting>
        <x14:conditionalFormatting xmlns:xm="http://schemas.microsoft.com/office/excel/2006/main">
          <x14:cfRule type="expression" priority="26" id="{005F006D-005D-495D-BD0C-007E000B003B}">
            <xm:f>AND($D63&gt;='Basisdaten zum Projekt'!$D$20,$D63&lt;='Basisdaten zum Projekt'!$E$20,'Basisdaten zum Projekt'!$F$20="x")</xm:f>
            <x14:dxf>
              <fill>
                <patternFill patternType="solid">
                  <fgColor indexed="26"/>
                  <bgColor indexed="26"/>
                </patternFill>
              </fill>
            </x14:dxf>
          </x14:cfRule>
          <xm:sqref>N63:N65</xm:sqref>
        </x14:conditionalFormatting>
        <x14:conditionalFormatting xmlns:xm="http://schemas.microsoft.com/office/excel/2006/main">
          <x14:cfRule type="expression" priority="25" id="{004600A8-000A-4BD6-9101-008D00DE0055}">
            <xm:f>AND($D66&gt;='Basisdaten zum Projekt'!$D$23,$D66&lt;='Basisdaten zum Projekt'!$E$23,'Basisdaten zum Projekt'!$F$23="x")</xm:f>
            <x14:dxf>
              <fill>
                <patternFill patternType="solid">
                  <fgColor indexed="26"/>
                  <bgColor indexed="26"/>
                </patternFill>
              </fill>
            </x14:dxf>
          </x14:cfRule>
          <xm:sqref>Q66:Q67</xm:sqref>
        </x14:conditionalFormatting>
        <x14:conditionalFormatting xmlns:xm="http://schemas.microsoft.com/office/excel/2006/main">
          <x14:cfRule type="expression" priority="24" id="{0024008D-00CF-4FC1-8233-0076007F007B}">
            <xm:f>AND($D66&gt;='Basisdaten zum Projekt'!$D$22,$D66&lt;='Basisdaten zum Projekt'!$E$22,'Basisdaten zum Projekt'!$F$22="x")</xm:f>
            <x14:dxf>
              <fill>
                <patternFill patternType="solid">
                  <fgColor indexed="26"/>
                  <bgColor indexed="26"/>
                </patternFill>
              </fill>
            </x14:dxf>
          </x14:cfRule>
          <xm:sqref>P66:P67</xm:sqref>
        </x14:conditionalFormatting>
        <x14:conditionalFormatting xmlns:xm="http://schemas.microsoft.com/office/excel/2006/main">
          <x14:cfRule type="expression" priority="22" id="{00F600B6-00C2-49BB-9576-007F00A30094}">
            <xm:f>AND($D66&gt;='Basisdaten zum Projekt'!$D$20,$D66&lt;='Basisdaten zum Projekt'!$E$20,'Basisdaten zum Projekt'!$F$20="x")</xm:f>
            <x14:dxf>
              <fill>
                <patternFill patternType="solid">
                  <fgColor indexed="26"/>
                  <bgColor indexed="26"/>
                </patternFill>
              </fill>
            </x14:dxf>
          </x14:cfRule>
          <xm:sqref>N66:N67</xm:sqref>
        </x14:conditionalFormatting>
        <x14:conditionalFormatting xmlns:xm="http://schemas.microsoft.com/office/excel/2006/main">
          <x14:cfRule type="expression" priority="21" id="{00E6008A-00FC-4791-A463-008E003400CD}">
            <xm:f>AND($D71&gt;='Basisdaten zum Projekt'!$D$20,$D71&lt;='Basisdaten zum Projekt'!$E$20,'Basisdaten zum Projekt'!$F$20="x")</xm:f>
            <x14:dxf>
              <fill>
                <patternFill patternType="solid">
                  <fgColor indexed="26"/>
                  <bgColor indexed="26"/>
                </patternFill>
              </fill>
            </x14:dxf>
          </x14:cfRule>
          <xm:sqref>N71:N72</xm:sqref>
        </x14:conditionalFormatting>
        <x14:conditionalFormatting xmlns:xm="http://schemas.microsoft.com/office/excel/2006/main">
          <x14:cfRule type="expression" priority="20" id="{009D00F7-007C-4322-9E5A-00D4001700DA}">
            <xm:f>AND($D70&gt;='Basisdaten zum Projekt'!$D$20,$D70&lt;='Basisdaten zum Projekt'!$E$20,'Basisdaten zum Projekt'!$F$20="x")</xm:f>
            <x14:dxf>
              <fill>
                <patternFill patternType="solid">
                  <fgColor indexed="26"/>
                  <bgColor indexed="26"/>
                </patternFill>
              </fill>
            </x14:dxf>
          </x14:cfRule>
          <xm:sqref>N70</xm:sqref>
        </x14:conditionalFormatting>
        <x14:conditionalFormatting xmlns:xm="http://schemas.microsoft.com/office/excel/2006/main">
          <x14:cfRule type="expression" priority="19" id="{00D100E1-00E6-463D-B343-0059006D00FB}">
            <xm:f>AND($D70&gt;='Basisdaten zum Projekt'!$D$22,$D70&lt;='Basisdaten zum Projekt'!$E$22,'Basisdaten zum Projekt'!$F$22="x")</xm:f>
            <x14:dxf>
              <fill>
                <patternFill patternType="solid">
                  <fgColor indexed="26"/>
                  <bgColor indexed="26"/>
                </patternFill>
              </fill>
            </x14:dxf>
          </x14:cfRule>
          <xm:sqref>P70</xm:sqref>
        </x14:conditionalFormatting>
        <x14:conditionalFormatting xmlns:xm="http://schemas.microsoft.com/office/excel/2006/main">
          <x14:cfRule type="expression" priority="18" id="{00EF003B-00B5-4922-A5C7-00FF0060008A}">
            <xm:f>AND($D71&gt;='Basisdaten zum Projekt'!$D$22,$D71&lt;='Basisdaten zum Projekt'!$E$22,'Basisdaten zum Projekt'!$F$22="x")</xm:f>
            <x14:dxf>
              <fill>
                <patternFill patternType="solid">
                  <fgColor indexed="26"/>
                  <bgColor indexed="26"/>
                </patternFill>
              </fill>
            </x14:dxf>
          </x14:cfRule>
          <xm:sqref>P71</xm:sqref>
        </x14:conditionalFormatting>
        <x14:conditionalFormatting xmlns:xm="http://schemas.microsoft.com/office/excel/2006/main">
          <x14:cfRule type="expression" priority="17" id="{009F0061-00A4-41C5-B3C2-001A00C900E9}">
            <xm:f>AND($D70&gt;='Basisdaten zum Projekt'!$D$23,$D70&lt;='Basisdaten zum Projekt'!$E$23,'Basisdaten zum Projekt'!$F$23="x")</xm:f>
            <x14:dxf>
              <fill>
                <patternFill patternType="solid">
                  <fgColor indexed="26"/>
                  <bgColor indexed="26"/>
                </patternFill>
              </fill>
            </x14:dxf>
          </x14:cfRule>
          <xm:sqref>Q70</xm:sqref>
        </x14:conditionalFormatting>
        <x14:conditionalFormatting xmlns:xm="http://schemas.microsoft.com/office/excel/2006/main">
          <x14:cfRule type="expression" priority="16" id="{00AD007A-0047-4AB2-A0FB-0050003500BB}">
            <xm:f>AND($D71&gt;='Basisdaten zum Projekt'!$D$23,$D71&lt;='Basisdaten zum Projekt'!$E$23,'Basisdaten zum Projekt'!$F$23="x")</xm:f>
            <x14:dxf>
              <fill>
                <patternFill patternType="solid">
                  <fgColor indexed="26"/>
                  <bgColor indexed="26"/>
                </patternFill>
              </fill>
            </x14:dxf>
          </x14:cfRule>
          <xm:sqref>Q71:Q72</xm:sqref>
        </x14:conditionalFormatting>
        <x14:conditionalFormatting xmlns:xm="http://schemas.microsoft.com/office/excel/2006/main">
          <x14:cfRule type="expression" priority="15" id="{004400C2-004B-4ABA-9F4A-006A00D300B4}">
            <xm:f>AND($D72&gt;='Basisdaten zum Projekt'!$D$22,$D72&lt;='Basisdaten zum Projekt'!$E$22,'Basisdaten zum Projekt'!$F$22="x")</xm:f>
            <x14:dxf>
              <fill>
                <patternFill patternType="solid">
                  <fgColor indexed="26"/>
                  <bgColor indexed="26"/>
                </patternFill>
              </fill>
            </x14:dxf>
          </x14:cfRule>
          <xm:sqref>O72</xm:sqref>
        </x14:conditionalFormatting>
        <x14:conditionalFormatting xmlns:xm="http://schemas.microsoft.com/office/excel/2006/main">
          <x14:cfRule type="expression" priority="14" id="{005F00BC-00C4-4976-98C3-008900C100AB}">
            <xm:f>AND($D68&gt;='Basisdaten zum Projekt'!$D$22,$D68&lt;='Basisdaten zum Projekt'!$E$22,'Basisdaten zum Projekt'!$F$22="x")</xm:f>
            <x14:dxf>
              <fill>
                <patternFill patternType="solid">
                  <fgColor indexed="26"/>
                  <bgColor indexed="26"/>
                </patternFill>
              </fill>
            </x14:dxf>
          </x14:cfRule>
          <xm:sqref>O68:O69</xm:sqref>
        </x14:conditionalFormatting>
        <x14:conditionalFormatting xmlns:xm="http://schemas.microsoft.com/office/excel/2006/main">
          <x14:cfRule type="expression" priority="13" id="{003600F2-003B-4D7A-BE3D-00DA00D6008D}">
            <xm:f>AND($D63&gt;='Basisdaten zum Projekt'!$D$22,$D63&lt;='Basisdaten zum Projekt'!$E$22,'Basisdaten zum Projekt'!$F$22="x")</xm:f>
            <x14:dxf>
              <fill>
                <patternFill patternType="solid">
                  <fgColor indexed="26"/>
                  <bgColor indexed="26"/>
                </patternFill>
              </fill>
            </x14:dxf>
          </x14:cfRule>
          <xm:sqref>O63:O65</xm:sqref>
        </x14:conditionalFormatting>
        <x14:conditionalFormatting xmlns:xm="http://schemas.microsoft.com/office/excel/2006/main">
          <x14:cfRule type="expression" priority="12" id="{003E00D0-008E-4089-84D0-001300420070}">
            <xm:f>AND($D66&gt;='Basisdaten zum Projekt'!$D$22,$D66&lt;='Basisdaten zum Projekt'!$E$22,'Basisdaten zum Projekt'!$F$22="x")</xm:f>
            <x14:dxf>
              <fill>
                <patternFill patternType="solid">
                  <fgColor indexed="26"/>
                  <bgColor indexed="26"/>
                </patternFill>
              </fill>
            </x14:dxf>
          </x14:cfRule>
          <xm:sqref>O66:O67</xm:sqref>
        </x14:conditionalFormatting>
        <x14:conditionalFormatting xmlns:xm="http://schemas.microsoft.com/office/excel/2006/main">
          <x14:cfRule type="expression" priority="11" id="{0030005F-00F2-4485-8719-002F003A0061}">
            <xm:f>AND($D70&gt;='Basisdaten zum Projekt'!$D$22,$D70&lt;='Basisdaten zum Projekt'!$E$22,'Basisdaten zum Projekt'!$F$22="x")</xm:f>
            <x14:dxf>
              <fill>
                <patternFill patternType="solid">
                  <fgColor indexed="26"/>
                  <bgColor indexed="26"/>
                </patternFill>
              </fill>
            </x14:dxf>
          </x14:cfRule>
          <xm:sqref>O70</xm:sqref>
        </x14:conditionalFormatting>
        <x14:conditionalFormatting xmlns:xm="http://schemas.microsoft.com/office/excel/2006/main">
          <x14:cfRule type="expression" priority="10" id="{003A0089-00B9-42AC-9D46-00FD00E800B3}">
            <xm:f>AND($D71&gt;='Basisdaten zum Projekt'!$D$22,$D71&lt;='Basisdaten zum Projekt'!$E$22,'Basisdaten zum Projekt'!$F$22="x")</xm:f>
            <x14:dxf>
              <fill>
                <patternFill patternType="solid">
                  <fgColor indexed="26"/>
                  <bgColor indexed="26"/>
                </patternFill>
              </fill>
            </x14:dxf>
          </x14:cfRule>
          <xm:sqref>O71</xm:sqref>
        </x14:conditionalFormatting>
        <x14:conditionalFormatting xmlns:xm="http://schemas.microsoft.com/office/excel/2006/main">
          <x14:cfRule type="expression" priority="9" id="{000F0040-007F-459E-BF2C-008D00630090}">
            <xm:f>AND($D68&gt;='Basisdaten zum Projekt'!$D$22,$D68&lt;='Basisdaten zum Projekt'!$E$22,'Basisdaten zum Projekt'!$F$22="x")</xm:f>
            <x14:dxf>
              <fill>
                <patternFill patternType="solid">
                  <fgColor indexed="26"/>
                  <bgColor indexed="26"/>
                </patternFill>
              </fill>
            </x14:dxf>
          </x14:cfRule>
          <xm:sqref>P68</xm:sqref>
        </x14:conditionalFormatting>
        <x14:conditionalFormatting xmlns:xm="http://schemas.microsoft.com/office/excel/2006/main">
          <x14:cfRule type="expression" priority="8" id="{00430089-0001-4DE2-8915-0031005400C2}">
            <xm:f>AND($D64&gt;='Basisdaten zum Projekt'!$D$22,$D64&lt;='Basisdaten zum Projekt'!$E$22,'Basisdaten zum Projekt'!$F$22="x")</xm:f>
            <x14:dxf>
              <fill>
                <patternFill patternType="solid">
                  <fgColor indexed="26"/>
                  <bgColor indexed="26"/>
                </patternFill>
              </fill>
            </x14:dxf>
          </x14:cfRule>
          <xm:sqref>P64:P65</xm:sqref>
        </x14:conditionalFormatting>
        <x14:conditionalFormatting xmlns:xm="http://schemas.microsoft.com/office/excel/2006/main">
          <x14:cfRule type="expression" priority="7" id="{005E00F0-00BE-44AB-B7B3-005F00B9003B}">
            <xm:f>AND($D66&gt;='Basisdaten zum Projekt'!$D$22,$D66&lt;='Basisdaten zum Projekt'!$E$22,'Basisdaten zum Projekt'!$F$22="x")</xm:f>
            <x14:dxf>
              <fill>
                <patternFill patternType="solid">
                  <fgColor indexed="26"/>
                  <bgColor indexed="26"/>
                </patternFill>
              </fill>
            </x14:dxf>
          </x14:cfRule>
          <xm:sqref>P66</xm:sqref>
        </x14:conditionalFormatting>
        <x14:conditionalFormatting xmlns:xm="http://schemas.microsoft.com/office/excel/2006/main">
          <x14:cfRule type="expression" priority="6" id="{0037008D-0012-46A7-99F0-008800ED00A7}">
            <xm:f>AND($D67&gt;='Basisdaten zum Projekt'!$D$22,$D67&lt;='Basisdaten zum Projekt'!$E$22,'Basisdaten zum Projekt'!$F$22="x")</xm:f>
            <x14:dxf>
              <fill>
                <patternFill patternType="solid">
                  <fgColor indexed="26"/>
                  <bgColor indexed="26"/>
                </patternFill>
              </fill>
            </x14:dxf>
          </x14:cfRule>
          <xm:sqref>P67</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900-000000000000}">
          <x14:formula1>
            <xm:f>'Übersicht Berichte'!$A$3:$A$8</xm:f>
          </x14:formula1>
          <xm:sqref>H5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L180"/>
  <sheetViews>
    <sheetView showGridLines="0" topLeftCell="A31" zoomScale="70" workbookViewId="0">
      <selection activeCell="AF61" sqref="AF61"/>
    </sheetView>
  </sheetViews>
  <sheetFormatPr baseColWidth="10" defaultColWidth="11.5546875" defaultRowHeight="15" outlineLevelRow="1" outlineLevelCol="1"/>
  <cols>
    <col min="1" max="2" width="11.109375" style="4" customWidth="1"/>
    <col min="3" max="3" width="14.6640625" style="4" customWidth="1"/>
    <col min="4" max="4" width="19.33203125" style="4" customWidth="1"/>
    <col min="5" max="6" width="14.6640625" style="4" customWidth="1"/>
    <col min="7" max="7" width="19.6640625" style="4" customWidth="1"/>
    <col min="8" max="8" width="16.88671875" style="4" customWidth="1"/>
    <col min="9" max="9" width="18.6640625" style="4" customWidth="1"/>
    <col min="10" max="11" width="14.6640625" style="4" customWidth="1"/>
    <col min="12" max="12" width="4.77734375" style="4" customWidth="1"/>
    <col min="13" max="13" width="9.5546875" style="4" customWidth="1"/>
    <col min="14" max="14" width="10" style="4" customWidth="1"/>
    <col min="15" max="15" width="10.5546875" style="4" customWidth="1"/>
    <col min="16" max="18" width="10.33203125" style="4" customWidth="1"/>
    <col min="19" max="28" width="10.33203125" style="4" hidden="1" customWidth="1" outlineLevel="1"/>
    <col min="29" max="29" width="10.21875" style="4" bestFit="1" customWidth="1" collapsed="1"/>
    <col min="30" max="30" width="19.5546875" style="4" bestFit="1" customWidth="1"/>
    <col min="31" max="31" width="14.77734375" style="4" customWidth="1"/>
    <col min="32" max="36" width="11.5546875" style="4"/>
    <col min="37" max="37" width="0" style="4" hidden="1" customWidth="1"/>
    <col min="38" max="16384" width="11.5546875" style="4"/>
  </cols>
  <sheetData>
    <row r="3" spans="3:38" ht="60.75" customHeight="1">
      <c r="C3" s="357" t="s">
        <v>320</v>
      </c>
      <c r="D3" s="357"/>
      <c r="E3" s="357"/>
      <c r="F3" s="357"/>
      <c r="G3" s="357"/>
      <c r="H3" s="357"/>
      <c r="M3" s="348" t="s">
        <v>321</v>
      </c>
      <c r="N3" s="348"/>
      <c r="O3" s="348"/>
      <c r="P3" s="348"/>
      <c r="Q3" s="348"/>
      <c r="R3" s="348"/>
      <c r="S3" s="348"/>
      <c r="T3" s="348"/>
      <c r="U3" s="348"/>
      <c r="V3" s="348"/>
      <c r="W3" s="348"/>
      <c r="X3" s="348"/>
      <c r="Y3" s="348"/>
      <c r="Z3" s="348"/>
      <c r="AA3" s="348"/>
      <c r="AB3" s="348"/>
      <c r="AC3" s="348"/>
      <c r="AD3" s="348"/>
      <c r="AE3" s="348"/>
      <c r="AF3" s="118"/>
      <c r="AG3" s="118"/>
      <c r="AH3" s="118"/>
      <c r="AI3" s="118"/>
      <c r="AJ3" s="118"/>
      <c r="AK3" s="118"/>
      <c r="AL3" s="118"/>
    </row>
    <row r="4" spans="3:38">
      <c r="K4" s="119"/>
      <c r="N4" s="120"/>
    </row>
    <row r="5" spans="3:38" ht="37.5" customHeight="1">
      <c r="C5" s="121" t="s">
        <v>322</v>
      </c>
      <c r="D5" s="122"/>
      <c r="E5" s="123"/>
      <c r="F5" s="124"/>
      <c r="G5" s="273" t="s">
        <v>324</v>
      </c>
      <c r="H5" s="126"/>
      <c r="N5" s="127" t="s">
        <v>325</v>
      </c>
      <c r="O5" s="127" t="s">
        <v>326</v>
      </c>
      <c r="P5" s="127" t="s">
        <v>327</v>
      </c>
      <c r="Q5" s="127" t="s">
        <v>328</v>
      </c>
      <c r="R5" s="127" t="s">
        <v>329</v>
      </c>
      <c r="S5" s="127" t="s">
        <v>330</v>
      </c>
      <c r="T5" s="127" t="s">
        <v>331</v>
      </c>
      <c r="U5" s="127" t="s">
        <v>332</v>
      </c>
      <c r="V5" s="127" t="s">
        <v>333</v>
      </c>
      <c r="W5" s="127" t="s">
        <v>334</v>
      </c>
      <c r="X5" s="127" t="s">
        <v>335</v>
      </c>
      <c r="Y5" s="127" t="s">
        <v>336</v>
      </c>
      <c r="Z5" s="127" t="s">
        <v>337</v>
      </c>
      <c r="AA5" s="127" t="s">
        <v>338</v>
      </c>
      <c r="AB5" s="127" t="s">
        <v>339</v>
      </c>
      <c r="AC5" s="128" t="s">
        <v>340</v>
      </c>
      <c r="AD5" s="129" t="s">
        <v>341</v>
      </c>
      <c r="AE5" s="130" t="s">
        <v>342</v>
      </c>
      <c r="AK5" s="4" t="s">
        <v>343</v>
      </c>
    </row>
    <row r="6" spans="3:38" ht="18.75" outlineLevel="1">
      <c r="C6" s="131" t="s">
        <v>344</v>
      </c>
      <c r="D6" s="358"/>
      <c r="E6" s="359"/>
      <c r="G6" s="273" t="s">
        <v>345</v>
      </c>
      <c r="H6" s="132"/>
      <c r="M6" s="254" t="s">
        <v>86</v>
      </c>
      <c r="N6" s="133"/>
      <c r="O6" s="134"/>
      <c r="P6" s="134"/>
      <c r="Q6" s="134"/>
      <c r="R6" s="134"/>
      <c r="S6" s="134">
        <v>0</v>
      </c>
      <c r="T6" s="134">
        <v>0</v>
      </c>
      <c r="U6" s="134">
        <v>0</v>
      </c>
      <c r="V6" s="134">
        <v>0</v>
      </c>
      <c r="W6" s="134">
        <v>0</v>
      </c>
      <c r="X6" s="134">
        <v>0</v>
      </c>
      <c r="Y6" s="134">
        <v>0</v>
      </c>
      <c r="Z6" s="134">
        <v>0</v>
      </c>
      <c r="AA6" s="134">
        <v>0</v>
      </c>
      <c r="AB6" s="134">
        <v>0</v>
      </c>
      <c r="AC6" s="255">
        <f t="shared" ref="AC6:AC14" si="0">SUM(N6:AB6)</f>
        <v>0</v>
      </c>
      <c r="AD6" s="256"/>
      <c r="AE6" s="137"/>
      <c r="AK6" s="4" t="s">
        <v>346</v>
      </c>
    </row>
    <row r="7" spans="3:38" ht="18.75" outlineLevel="1">
      <c r="C7" s="138"/>
      <c r="H7" s="139"/>
      <c r="M7" s="257" t="s">
        <v>156</v>
      </c>
      <c r="N7" s="134"/>
      <c r="O7" s="134"/>
      <c r="P7" s="134"/>
      <c r="Q7" s="134"/>
      <c r="R7" s="134"/>
      <c r="S7" s="134"/>
      <c r="T7" s="134"/>
      <c r="U7" s="134"/>
      <c r="V7" s="134"/>
      <c r="W7" s="134"/>
      <c r="X7" s="134"/>
      <c r="Y7" s="134"/>
      <c r="Z7" s="134"/>
      <c r="AA7" s="134"/>
      <c r="AB7" s="134"/>
      <c r="AC7" s="255">
        <f t="shared" si="0"/>
        <v>0</v>
      </c>
      <c r="AD7" s="256"/>
      <c r="AE7" s="137"/>
    </row>
    <row r="8" spans="3:38" ht="18.75" customHeight="1" outlineLevel="1">
      <c r="C8" s="366" t="s">
        <v>347</v>
      </c>
      <c r="D8" s="140" t="s">
        <v>94</v>
      </c>
      <c r="E8" s="140" t="s">
        <v>95</v>
      </c>
      <c r="F8" s="140" t="s">
        <v>348</v>
      </c>
      <c r="G8" s="140" t="s">
        <v>349</v>
      </c>
      <c r="H8" s="140" t="s">
        <v>350</v>
      </c>
      <c r="M8" s="258" t="s">
        <v>87</v>
      </c>
      <c r="N8" s="134"/>
      <c r="O8" s="134"/>
      <c r="P8" s="134"/>
      <c r="Q8" s="134"/>
      <c r="R8" s="134"/>
      <c r="S8" s="134"/>
      <c r="T8" s="134"/>
      <c r="U8" s="134"/>
      <c r="V8" s="134"/>
      <c r="W8" s="134"/>
      <c r="X8" s="134"/>
      <c r="Y8" s="134"/>
      <c r="Z8" s="134"/>
      <c r="AA8" s="134"/>
      <c r="AB8" s="134"/>
      <c r="AC8" s="255">
        <f t="shared" si="0"/>
        <v>0</v>
      </c>
      <c r="AD8" s="256"/>
      <c r="AE8" s="137"/>
    </row>
    <row r="9" spans="3:38" ht="18.75" outlineLevel="1">
      <c r="C9" s="367"/>
      <c r="D9" s="141"/>
      <c r="E9" s="141"/>
      <c r="F9" s="142"/>
      <c r="G9" s="143"/>
      <c r="H9" s="143"/>
      <c r="M9" s="259" t="s">
        <v>192</v>
      </c>
      <c r="N9" s="134"/>
      <c r="O9" s="134"/>
      <c r="P9" s="134"/>
      <c r="Q9" s="134"/>
      <c r="R9" s="134"/>
      <c r="S9" s="134"/>
      <c r="T9" s="134"/>
      <c r="U9" s="134"/>
      <c r="V9" s="134"/>
      <c r="W9" s="134"/>
      <c r="X9" s="134"/>
      <c r="Y9" s="134"/>
      <c r="Z9" s="134"/>
      <c r="AA9" s="134"/>
      <c r="AB9" s="134"/>
      <c r="AC9" s="255">
        <f t="shared" si="0"/>
        <v>0</v>
      </c>
      <c r="AD9" s="256"/>
      <c r="AE9" s="137"/>
    </row>
    <row r="10" spans="3:38" ht="18.75" outlineLevel="1">
      <c r="C10" s="367"/>
      <c r="D10" s="141"/>
      <c r="E10" s="141"/>
      <c r="F10" s="142"/>
      <c r="G10" s="143"/>
      <c r="H10" s="143"/>
      <c r="M10" s="260" t="s">
        <v>88</v>
      </c>
      <c r="N10" s="134"/>
      <c r="O10" s="134"/>
      <c r="P10" s="134"/>
      <c r="Q10" s="134"/>
      <c r="R10" s="134"/>
      <c r="S10" s="134"/>
      <c r="T10" s="134"/>
      <c r="U10" s="134"/>
      <c r="V10" s="134"/>
      <c r="W10" s="134"/>
      <c r="X10" s="134"/>
      <c r="Y10" s="134"/>
      <c r="Z10" s="134"/>
      <c r="AA10" s="134"/>
      <c r="AB10" s="134"/>
      <c r="AC10" s="255">
        <f t="shared" si="0"/>
        <v>0</v>
      </c>
      <c r="AD10" s="256"/>
      <c r="AE10" s="137"/>
    </row>
    <row r="11" spans="3:38" ht="18.75" outlineLevel="1">
      <c r="C11" s="367"/>
      <c r="D11" s="141"/>
      <c r="E11" s="141"/>
      <c r="F11" s="144"/>
      <c r="G11" s="143"/>
      <c r="H11" s="143"/>
      <c r="M11" s="261" t="s">
        <v>228</v>
      </c>
      <c r="N11" s="134"/>
      <c r="O11" s="134"/>
      <c r="P11" s="134"/>
      <c r="Q11" s="134"/>
      <c r="R11" s="134"/>
      <c r="S11" s="134"/>
      <c r="T11" s="134"/>
      <c r="U11" s="134"/>
      <c r="V11" s="134"/>
      <c r="W11" s="134"/>
      <c r="X11" s="134"/>
      <c r="Y11" s="134"/>
      <c r="Z11" s="134"/>
      <c r="AA11" s="134"/>
      <c r="AB11" s="134"/>
      <c r="AC11" s="255">
        <f t="shared" si="0"/>
        <v>0</v>
      </c>
      <c r="AD11" s="256"/>
      <c r="AE11" s="137"/>
    </row>
    <row r="12" spans="3:38" ht="18.75" outlineLevel="1">
      <c r="C12" s="367"/>
      <c r="D12" s="143"/>
      <c r="E12" s="143"/>
      <c r="F12" s="144"/>
      <c r="G12" s="143"/>
      <c r="H12" s="143"/>
      <c r="M12" s="262" t="s">
        <v>89</v>
      </c>
      <c r="N12" s="134"/>
      <c r="O12" s="134"/>
      <c r="P12" s="134"/>
      <c r="Q12" s="134"/>
      <c r="R12" s="134"/>
      <c r="S12" s="134"/>
      <c r="T12" s="134"/>
      <c r="U12" s="134"/>
      <c r="V12" s="134"/>
      <c r="W12" s="134"/>
      <c r="X12" s="134"/>
      <c r="Y12" s="134"/>
      <c r="Z12" s="134"/>
      <c r="AA12" s="134"/>
      <c r="AB12" s="134"/>
      <c r="AC12" s="255">
        <f t="shared" si="0"/>
        <v>0</v>
      </c>
      <c r="AD12" s="256"/>
      <c r="AE12" s="137"/>
    </row>
    <row r="13" spans="3:38" ht="18.75" outlineLevel="1">
      <c r="C13" s="368"/>
      <c r="D13" s="143"/>
      <c r="E13" s="143"/>
      <c r="F13" s="144"/>
      <c r="G13" s="143"/>
      <c r="H13" s="143"/>
      <c r="M13" s="262" t="s">
        <v>264</v>
      </c>
      <c r="N13" s="134"/>
      <c r="O13" s="134"/>
      <c r="P13" s="134"/>
      <c r="Q13" s="134"/>
      <c r="R13" s="134"/>
      <c r="S13" s="134"/>
      <c r="T13" s="134"/>
      <c r="U13" s="134"/>
      <c r="V13" s="134"/>
      <c r="W13" s="134"/>
      <c r="X13" s="134"/>
      <c r="Y13" s="134"/>
      <c r="Z13" s="134"/>
      <c r="AA13" s="134"/>
      <c r="AB13" s="134"/>
      <c r="AC13" s="255">
        <f t="shared" si="0"/>
        <v>0</v>
      </c>
      <c r="AD13" s="256"/>
      <c r="AE13" s="137"/>
    </row>
    <row r="14" spans="3:38" ht="18.75" customHeight="1" outlineLevel="1">
      <c r="C14" s="369" t="s">
        <v>351</v>
      </c>
      <c r="D14" s="364"/>
      <c r="E14" s="145"/>
      <c r="F14" s="146"/>
      <c r="G14" s="147"/>
      <c r="H14" s="147"/>
      <c r="M14" s="263" t="s">
        <v>90</v>
      </c>
      <c r="N14" s="134"/>
      <c r="O14" s="134"/>
      <c r="P14" s="134"/>
      <c r="Q14" s="134"/>
      <c r="R14" s="134"/>
      <c r="S14" s="134"/>
      <c r="T14" s="134"/>
      <c r="U14" s="134"/>
      <c r="V14" s="134"/>
      <c r="W14" s="134"/>
      <c r="X14" s="134"/>
      <c r="Y14" s="134"/>
      <c r="Z14" s="134"/>
      <c r="AA14" s="134"/>
      <c r="AB14" s="134"/>
      <c r="AC14" s="255">
        <f t="shared" si="0"/>
        <v>0</v>
      </c>
      <c r="AD14" s="264"/>
      <c r="AE14" s="137"/>
    </row>
    <row r="15" spans="3:38" outlineLevel="1">
      <c r="C15" s="369"/>
      <c r="D15" s="364"/>
      <c r="E15" s="149"/>
      <c r="F15" s="33"/>
      <c r="G15" s="33"/>
      <c r="H15" s="150"/>
      <c r="I15" s="33"/>
      <c r="J15" s="33"/>
      <c r="K15" s="33"/>
      <c r="M15" s="189"/>
      <c r="N15" s="152"/>
      <c r="O15" s="152"/>
      <c r="P15" s="152"/>
      <c r="Q15" s="152"/>
      <c r="R15" s="152"/>
      <c r="S15" s="152"/>
      <c r="T15" s="152"/>
      <c r="U15" s="152"/>
      <c r="V15" s="152"/>
      <c r="W15" s="152"/>
      <c r="X15" s="152"/>
      <c r="Y15" s="152"/>
      <c r="Z15" s="152"/>
      <c r="AA15" s="152"/>
      <c r="AB15" s="152"/>
      <c r="AC15" s="154"/>
      <c r="AD15" s="205"/>
      <c r="AE15" s="205"/>
    </row>
    <row r="16" spans="3:38" outlineLevel="1">
      <c r="E16" s="149"/>
      <c r="F16" s="33"/>
      <c r="G16" s="33"/>
      <c r="H16" s="150"/>
      <c r="I16" s="33"/>
      <c r="J16" s="33"/>
      <c r="K16" s="33"/>
      <c r="M16" s="189"/>
      <c r="N16" s="152"/>
      <c r="O16" s="152"/>
      <c r="P16" s="152"/>
      <c r="Q16" s="152"/>
      <c r="R16" s="152"/>
      <c r="S16" s="152"/>
      <c r="T16" s="152"/>
      <c r="U16" s="152"/>
      <c r="V16" s="152"/>
      <c r="W16" s="152"/>
      <c r="X16" s="152"/>
      <c r="Y16" s="152"/>
      <c r="Z16" s="152"/>
      <c r="AA16" s="152"/>
      <c r="AB16" s="152"/>
      <c r="AC16" s="154"/>
      <c r="AD16" s="205"/>
      <c r="AE16" s="205"/>
    </row>
    <row r="17" spans="1:31" ht="30" customHeight="1" outlineLevel="1">
      <c r="B17" s="157"/>
      <c r="C17" s="305" t="s">
        <v>62</v>
      </c>
      <c r="D17" s="305"/>
      <c r="E17" s="305"/>
      <c r="F17" s="305"/>
      <c r="G17" s="305"/>
      <c r="H17" s="305"/>
      <c r="I17" s="305"/>
      <c r="J17" s="305"/>
      <c r="K17" s="305"/>
      <c r="M17" s="365" t="s">
        <v>352</v>
      </c>
      <c r="N17" s="365"/>
      <c r="O17" s="365"/>
      <c r="P17" s="365"/>
      <c r="Q17" s="365"/>
      <c r="R17" s="365"/>
      <c r="S17" s="365"/>
      <c r="T17" s="365"/>
      <c r="U17" s="365"/>
      <c r="V17" s="365"/>
      <c r="W17" s="365"/>
      <c r="X17" s="365"/>
      <c r="Y17" s="365"/>
      <c r="Z17" s="365"/>
      <c r="AA17" s="365"/>
      <c r="AB17" s="365"/>
      <c r="AC17" s="365"/>
      <c r="AD17" s="365"/>
      <c r="AE17" s="365"/>
    </row>
    <row r="18" spans="1:31" ht="30" customHeight="1">
      <c r="E18" s="158"/>
      <c r="K18" s="119"/>
      <c r="M18" s="365"/>
      <c r="N18" s="365"/>
      <c r="O18" s="365"/>
      <c r="P18" s="365"/>
      <c r="Q18" s="365"/>
      <c r="R18" s="365"/>
      <c r="S18" s="365"/>
      <c r="T18" s="365"/>
      <c r="U18" s="365"/>
      <c r="V18" s="365"/>
      <c r="W18" s="365"/>
      <c r="X18" s="365"/>
      <c r="Y18" s="365"/>
      <c r="Z18" s="365"/>
      <c r="AA18" s="365"/>
      <c r="AB18" s="365"/>
      <c r="AC18" s="365"/>
      <c r="AD18" s="365"/>
      <c r="AE18" s="365"/>
    </row>
    <row r="19" spans="1:31">
      <c r="C19" s="349" t="s">
        <v>353</v>
      </c>
      <c r="D19" s="350"/>
      <c r="E19" s="351"/>
      <c r="G19" s="352" t="s">
        <v>354</v>
      </c>
      <c r="H19" s="353"/>
      <c r="I19" s="354"/>
      <c r="K19" s="119"/>
      <c r="M19" s="227"/>
      <c r="N19" s="265"/>
      <c r="O19" s="227"/>
      <c r="P19" s="227"/>
      <c r="Q19" s="227"/>
      <c r="R19" s="227"/>
      <c r="S19" s="227"/>
      <c r="T19" s="227"/>
      <c r="U19" s="227"/>
      <c r="V19" s="227"/>
      <c r="W19" s="227"/>
      <c r="X19" s="227"/>
      <c r="Y19" s="227"/>
      <c r="Z19" s="227"/>
      <c r="AA19" s="227"/>
      <c r="AB19" s="227"/>
      <c r="AC19" s="227"/>
      <c r="AD19" s="227"/>
      <c r="AE19" s="227"/>
    </row>
    <row r="20" spans="1:31" ht="53.25" customHeight="1">
      <c r="A20" s="355" t="s">
        <v>355</v>
      </c>
      <c r="B20" s="356"/>
      <c r="C20" s="159" t="s">
        <v>356</v>
      </c>
      <c r="D20" s="160" t="s">
        <v>357</v>
      </c>
      <c r="E20" s="161" t="s">
        <v>358</v>
      </c>
      <c r="F20" s="162" t="s">
        <v>359</v>
      </c>
      <c r="G20" s="163" t="s">
        <v>360</v>
      </c>
      <c r="H20" s="160" t="s">
        <v>361</v>
      </c>
      <c r="I20" s="161" t="s">
        <v>362</v>
      </c>
      <c r="J20" s="164" t="s">
        <v>363</v>
      </c>
      <c r="K20" s="160" t="s">
        <v>364</v>
      </c>
      <c r="M20" s="227"/>
      <c r="N20" s="266" t="s">
        <v>325</v>
      </c>
      <c r="O20" s="266" t="s">
        <v>326</v>
      </c>
      <c r="P20" s="266" t="s">
        <v>327</v>
      </c>
      <c r="Q20" s="266" t="s">
        <v>328</v>
      </c>
      <c r="R20" s="266" t="s">
        <v>329</v>
      </c>
      <c r="S20" s="266" t="s">
        <v>330</v>
      </c>
      <c r="T20" s="266" t="s">
        <v>331</v>
      </c>
      <c r="U20" s="266" t="s">
        <v>332</v>
      </c>
      <c r="V20" s="266" t="s">
        <v>333</v>
      </c>
      <c r="W20" s="266" t="s">
        <v>334</v>
      </c>
      <c r="X20" s="266" t="s">
        <v>335</v>
      </c>
      <c r="Y20" s="266" t="s">
        <v>336</v>
      </c>
      <c r="Z20" s="266" t="s">
        <v>337</v>
      </c>
      <c r="AA20" s="266" t="s">
        <v>338</v>
      </c>
      <c r="AB20" s="266" t="s">
        <v>339</v>
      </c>
      <c r="AC20" s="267" t="s">
        <v>340</v>
      </c>
      <c r="AD20" s="266" t="s">
        <v>365</v>
      </c>
      <c r="AE20" s="227"/>
    </row>
    <row r="21" spans="1:31" ht="19.5" customHeight="1" outlineLevel="1">
      <c r="A21" s="344">
        <f>'Basisdaten zum Projekt'!D12</f>
        <v>44652</v>
      </c>
      <c r="B21" s="346">
        <f>'Basisdaten zum Projekt'!E12</f>
        <v>45016</v>
      </c>
      <c r="C21" s="320">
        <f>IFERROR(SUMIF(B:B,M21,G:G),0)</f>
        <v>0</v>
      </c>
      <c r="D21" s="314">
        <f>MROUND(SUMIF(B:B,M21,F:F),0.5)</f>
        <v>0</v>
      </c>
      <c r="E21" s="322">
        <f>IFERROR(C21/D21,0)</f>
        <v>0</v>
      </c>
      <c r="F21" s="324">
        <f>E21*MROUND(J21,0.5)</f>
        <v>0</v>
      </c>
      <c r="G21" s="326">
        <f>SUMIF(B:B,M21,J:J)</f>
        <v>0</v>
      </c>
      <c r="H21" s="328">
        <f>IFERROR(G21-F21,0)</f>
        <v>0</v>
      </c>
      <c r="I21" s="342">
        <f>(SUMIF(B:B,M21,I:I))</f>
        <v>0</v>
      </c>
      <c r="J21" s="332">
        <f>IFERROR(((SUMIF(B:B,M21,AC:AC))/$H$6),0)</f>
        <v>0</v>
      </c>
      <c r="K21" s="314">
        <f>D21-J21</f>
        <v>0</v>
      </c>
      <c r="M21" s="254" t="s">
        <v>86</v>
      </c>
      <c r="N21" s="168">
        <f>IFERROR(IF(($I21&lt;$J21),(SUMIF($B:$B,$M21,N:N)/SUMIF($B:$B,$M21,$AC:$AC)*$I21),(SUMIF($B:$B,$M21,N:N)/SUMIF($B:$B,$M21,$AC:$AC)*$J21)),0)</f>
        <v>0</v>
      </c>
      <c r="O21" s="168">
        <f t="shared" ref="O21:AB29" si="1">IFERROR(IF(($I21&lt;$J21),(SUMIF($B:$B,$M21,O:O)/SUMIF($B:$B,$M21,$AC:$AC)*$I21),(SUMIF($B:$B,$M21,O:O)/SUMIF($B:$B,$M21,$AC:$AC)*$J21)),0)</f>
        <v>0</v>
      </c>
      <c r="P21" s="168">
        <f t="shared" si="1"/>
        <v>0</v>
      </c>
      <c r="Q21" s="168">
        <f t="shared" si="1"/>
        <v>0</v>
      </c>
      <c r="R21" s="168">
        <f t="shared" si="1"/>
        <v>0</v>
      </c>
      <c r="S21" s="168">
        <f t="shared" si="1"/>
        <v>0</v>
      </c>
      <c r="T21" s="168">
        <f t="shared" si="1"/>
        <v>0</v>
      </c>
      <c r="U21" s="168">
        <f t="shared" si="1"/>
        <v>0</v>
      </c>
      <c r="V21" s="168">
        <f t="shared" si="1"/>
        <v>0</v>
      </c>
      <c r="W21" s="168">
        <f t="shared" si="1"/>
        <v>0</v>
      </c>
      <c r="X21" s="168">
        <f t="shared" si="1"/>
        <v>0</v>
      </c>
      <c r="Y21" s="168">
        <f t="shared" si="1"/>
        <v>0</v>
      </c>
      <c r="Z21" s="168">
        <f t="shared" si="1"/>
        <v>0</v>
      </c>
      <c r="AA21" s="168">
        <f t="shared" si="1"/>
        <v>0</v>
      </c>
      <c r="AB21" s="168">
        <f t="shared" si="1"/>
        <v>0</v>
      </c>
      <c r="AC21" s="268">
        <f>SUM(N21:AB21)</f>
        <v>0</v>
      </c>
      <c r="AD21" s="269">
        <f>ROUND(IF(F21&gt;G21,G21,F21),2)</f>
        <v>0</v>
      </c>
      <c r="AE21" s="227"/>
    </row>
    <row r="22" spans="1:31" ht="19.5" customHeight="1" outlineLevel="1">
      <c r="A22" s="345"/>
      <c r="B22" s="347"/>
      <c r="C22" s="321"/>
      <c r="D22" s="315"/>
      <c r="E22" s="323"/>
      <c r="F22" s="325"/>
      <c r="G22" s="327"/>
      <c r="H22" s="329"/>
      <c r="I22" s="343"/>
      <c r="J22" s="333"/>
      <c r="K22" s="315"/>
      <c r="M22" s="257" t="s">
        <v>156</v>
      </c>
      <c r="N22" s="171">
        <f>IFERROR(IF(OR((N6+N7)=N21,N6=0),0,N21-N6-N7),"")</f>
        <v>0</v>
      </c>
      <c r="O22" s="171">
        <f t="shared" ref="O22:AC22" si="2">IFERROR(IF(OR((O6+O7)=O21,O6=0),0,O21-O6-O7),"")</f>
        <v>0</v>
      </c>
      <c r="P22" s="171">
        <f t="shared" si="2"/>
        <v>0</v>
      </c>
      <c r="Q22" s="171">
        <f t="shared" si="2"/>
        <v>0</v>
      </c>
      <c r="R22" s="171">
        <f t="shared" si="2"/>
        <v>0</v>
      </c>
      <c r="S22" s="171">
        <f t="shared" si="2"/>
        <v>0</v>
      </c>
      <c r="T22" s="171">
        <f t="shared" si="2"/>
        <v>0</v>
      </c>
      <c r="U22" s="171">
        <f t="shared" si="2"/>
        <v>0</v>
      </c>
      <c r="V22" s="171">
        <f t="shared" si="2"/>
        <v>0</v>
      </c>
      <c r="W22" s="171">
        <f t="shared" si="2"/>
        <v>0</v>
      </c>
      <c r="X22" s="171">
        <f t="shared" si="2"/>
        <v>0</v>
      </c>
      <c r="Y22" s="171">
        <f t="shared" si="2"/>
        <v>0</v>
      </c>
      <c r="Z22" s="171">
        <f t="shared" si="2"/>
        <v>0</v>
      </c>
      <c r="AA22" s="171">
        <f t="shared" si="2"/>
        <v>0</v>
      </c>
      <c r="AB22" s="171">
        <f t="shared" si="2"/>
        <v>0</v>
      </c>
      <c r="AC22" s="268">
        <f t="shared" si="2"/>
        <v>0</v>
      </c>
      <c r="AD22" s="270">
        <f>IFERROR(IF(OR((AD6+AD7)=AD21,AD6=0),0,AD21-AD6-AD7),"")</f>
        <v>0</v>
      </c>
      <c r="AE22" s="271" t="str">
        <f>IF((AD21)=AD6+AD7,"no adjustment needed",IF(AD6=0,"no adjustment needed","adjustment needed"))</f>
        <v>no adjustment needed</v>
      </c>
    </row>
    <row r="23" spans="1:31" ht="19.5" customHeight="1" outlineLevel="1">
      <c r="A23" s="338">
        <f>'Basisdaten zum Projekt'!D13</f>
        <v>45017</v>
      </c>
      <c r="B23" s="340">
        <f>'Basisdaten zum Projekt'!E13</f>
        <v>45747</v>
      </c>
      <c r="C23" s="320">
        <f>IFERROR(SUMIF(B:B,M23,G:G),0)</f>
        <v>0</v>
      </c>
      <c r="D23" s="314">
        <f>MROUND(SUMIF(B:B,M23,F:F),0.5)</f>
        <v>0</v>
      </c>
      <c r="E23" s="322">
        <f>IFERROR(C23/D23,0)</f>
        <v>0</v>
      </c>
      <c r="F23" s="324">
        <f>E23*MROUND(J23,0.5)</f>
        <v>0</v>
      </c>
      <c r="G23" s="326">
        <f>SUMIF(B:B,M23,J:J)</f>
        <v>0</v>
      </c>
      <c r="H23" s="328">
        <f>IFERROR(G23-F23,0)</f>
        <v>0</v>
      </c>
      <c r="I23" s="330">
        <f t="shared" ref="I23:I29" si="3">(SUMIF(B:B,M23,I:I))</f>
        <v>0</v>
      </c>
      <c r="J23" s="332">
        <f>IFERROR(((SUMIF(B:B,M23,AC:AC))/$H$6),0)</f>
        <v>0</v>
      </c>
      <c r="K23" s="314">
        <f>D23-J23</f>
        <v>0</v>
      </c>
      <c r="M23" s="258" t="s">
        <v>87</v>
      </c>
      <c r="N23" s="168">
        <f>IFERROR(IF(($I23&lt;$J23),(SUMIF($B:$B,$M23,N:N)/SUMIF($B:$B,$M23,$AC:$AC)*$I23),(SUMIF($B:$B,$M23,N:N)/SUMIF($B:$B,$M23,$AC:$AC)*$J23)),0)</f>
        <v>0</v>
      </c>
      <c r="O23" s="168">
        <f t="shared" si="1"/>
        <v>0</v>
      </c>
      <c r="P23" s="168">
        <f t="shared" si="1"/>
        <v>0</v>
      </c>
      <c r="Q23" s="168">
        <f t="shared" si="1"/>
        <v>0</v>
      </c>
      <c r="R23" s="168">
        <f t="shared" si="1"/>
        <v>0</v>
      </c>
      <c r="S23" s="168">
        <f t="shared" si="1"/>
        <v>0</v>
      </c>
      <c r="T23" s="168">
        <f t="shared" si="1"/>
        <v>0</v>
      </c>
      <c r="U23" s="168">
        <f t="shared" si="1"/>
        <v>0</v>
      </c>
      <c r="V23" s="168">
        <f t="shared" si="1"/>
        <v>0</v>
      </c>
      <c r="W23" s="168">
        <f t="shared" si="1"/>
        <v>0</v>
      </c>
      <c r="X23" s="168">
        <f t="shared" si="1"/>
        <v>0</v>
      </c>
      <c r="Y23" s="168">
        <f t="shared" si="1"/>
        <v>0</v>
      </c>
      <c r="Z23" s="168">
        <f t="shared" si="1"/>
        <v>0</v>
      </c>
      <c r="AA23" s="168">
        <f t="shared" si="1"/>
        <v>0</v>
      </c>
      <c r="AB23" s="168">
        <f t="shared" si="1"/>
        <v>0</v>
      </c>
      <c r="AC23" s="268">
        <f>SUM(N23:AB23)</f>
        <v>0</v>
      </c>
      <c r="AD23" s="269">
        <f>ROUND(IF(F23&gt;G23,G23,F23),2)</f>
        <v>0</v>
      </c>
      <c r="AE23" s="272"/>
    </row>
    <row r="24" spans="1:31" ht="19.5" customHeight="1" outlineLevel="1">
      <c r="A24" s="339"/>
      <c r="B24" s="341"/>
      <c r="C24" s="321"/>
      <c r="D24" s="315"/>
      <c r="E24" s="323"/>
      <c r="F24" s="325"/>
      <c r="G24" s="327"/>
      <c r="H24" s="329"/>
      <c r="I24" s="331"/>
      <c r="J24" s="333"/>
      <c r="K24" s="315"/>
      <c r="M24" s="259" t="s">
        <v>192</v>
      </c>
      <c r="N24" s="171">
        <f>IFERROR(IF(OR((N8+N9)=N23,N8=0),0,N23-N8-N9),"")</f>
        <v>0</v>
      </c>
      <c r="O24" s="171">
        <f t="shared" ref="O24:AC24" si="4">IFERROR(IF(OR((O8+O9)=O23,O8=0),0,O23-O8-O9),"")</f>
        <v>0</v>
      </c>
      <c r="P24" s="171">
        <f t="shared" si="4"/>
        <v>0</v>
      </c>
      <c r="Q24" s="171">
        <f t="shared" si="4"/>
        <v>0</v>
      </c>
      <c r="R24" s="171">
        <f t="shared" si="4"/>
        <v>0</v>
      </c>
      <c r="S24" s="171">
        <f t="shared" si="4"/>
        <v>0</v>
      </c>
      <c r="T24" s="171">
        <f t="shared" si="4"/>
        <v>0</v>
      </c>
      <c r="U24" s="171">
        <f t="shared" si="4"/>
        <v>0</v>
      </c>
      <c r="V24" s="171">
        <f t="shared" si="4"/>
        <v>0</v>
      </c>
      <c r="W24" s="171">
        <f t="shared" si="4"/>
        <v>0</v>
      </c>
      <c r="X24" s="171">
        <f t="shared" si="4"/>
        <v>0</v>
      </c>
      <c r="Y24" s="171">
        <f t="shared" si="4"/>
        <v>0</v>
      </c>
      <c r="Z24" s="171">
        <f t="shared" si="4"/>
        <v>0</v>
      </c>
      <c r="AA24" s="171">
        <f t="shared" si="4"/>
        <v>0</v>
      </c>
      <c r="AB24" s="171">
        <f t="shared" si="4"/>
        <v>0</v>
      </c>
      <c r="AC24" s="268">
        <f t="shared" si="4"/>
        <v>0</v>
      </c>
      <c r="AD24" s="270">
        <f>IFERROR(IF(OR((AD8+AD9)=AD23,AD8=0),0,AD23-AD8-AD9),"")</f>
        <v>0</v>
      </c>
      <c r="AE24" s="271" t="str">
        <f>IF((AD23)=AD8+AD9,"no adjustment needed",IF(AD8=0,"no adjustment needed","adjustment needed"))</f>
        <v>no adjustment needed</v>
      </c>
    </row>
    <row r="25" spans="1:31" ht="19.5" customHeight="1" outlineLevel="1">
      <c r="A25" s="334" t="str">
        <f>'Basisdaten zum Projekt'!D14</f>
        <v/>
      </c>
      <c r="B25" s="336" t="str">
        <f>'Basisdaten zum Projekt'!E14</f>
        <v/>
      </c>
      <c r="C25" s="320">
        <f>IFERROR(SUMIF(B:B,M25,G:G),0)</f>
        <v>0</v>
      </c>
      <c r="D25" s="314">
        <f>MROUND(SUMIF(B:B,M25,F:F),0.5)</f>
        <v>0</v>
      </c>
      <c r="E25" s="322">
        <f>IFERROR(C25/D25,0)</f>
        <v>0</v>
      </c>
      <c r="F25" s="324">
        <f>E25*MROUND(J25,0.5)</f>
        <v>0</v>
      </c>
      <c r="G25" s="326">
        <f>SUMIF(B:B,M25,J:J)</f>
        <v>0</v>
      </c>
      <c r="H25" s="328">
        <f>IFERROR(G25-F25,0)</f>
        <v>0</v>
      </c>
      <c r="I25" s="330">
        <f t="shared" si="3"/>
        <v>0</v>
      </c>
      <c r="J25" s="332">
        <f>IFERROR(((SUMIF(B:B,M25,AC:AC))/$H$6),0)</f>
        <v>0</v>
      </c>
      <c r="K25" s="314">
        <f t="shared" ref="K25:K29" si="5">D25-J25</f>
        <v>0</v>
      </c>
      <c r="M25" s="260" t="s">
        <v>88</v>
      </c>
      <c r="N25" s="168">
        <f>IFERROR(IF(($I25&lt;$J25),(SUMIF($B:$B,$M25,N:N)/SUMIF($B:$B,$M25,$AC:$AC)*$I25),(SUMIF($B:$B,$M25,N:N)/SUMIF($B:$B,$M25,$AC:$AC)*$J25)),0)</f>
        <v>0</v>
      </c>
      <c r="O25" s="168">
        <f t="shared" si="1"/>
        <v>0</v>
      </c>
      <c r="P25" s="168">
        <f t="shared" si="1"/>
        <v>0</v>
      </c>
      <c r="Q25" s="168">
        <f t="shared" si="1"/>
        <v>0</v>
      </c>
      <c r="R25" s="168">
        <f t="shared" si="1"/>
        <v>0</v>
      </c>
      <c r="S25" s="168">
        <f t="shared" si="1"/>
        <v>0</v>
      </c>
      <c r="T25" s="168">
        <f t="shared" si="1"/>
        <v>0</v>
      </c>
      <c r="U25" s="168">
        <f t="shared" si="1"/>
        <v>0</v>
      </c>
      <c r="V25" s="168">
        <f t="shared" si="1"/>
        <v>0</v>
      </c>
      <c r="W25" s="168">
        <f t="shared" si="1"/>
        <v>0</v>
      </c>
      <c r="X25" s="168">
        <f t="shared" si="1"/>
        <v>0</v>
      </c>
      <c r="Y25" s="168">
        <f t="shared" si="1"/>
        <v>0</v>
      </c>
      <c r="Z25" s="168">
        <f t="shared" si="1"/>
        <v>0</v>
      </c>
      <c r="AA25" s="168">
        <f t="shared" si="1"/>
        <v>0</v>
      </c>
      <c r="AB25" s="168">
        <f t="shared" si="1"/>
        <v>0</v>
      </c>
      <c r="AC25" s="268">
        <f t="shared" ref="AC25:AC59" si="6">SUM(N25:AB25)</f>
        <v>0</v>
      </c>
      <c r="AD25" s="269">
        <f>ROUND(IF(F25&gt;G25,G25,F25),2)</f>
        <v>0</v>
      </c>
      <c r="AE25" s="272"/>
    </row>
    <row r="26" spans="1:31" ht="19.5" customHeight="1" outlineLevel="1">
      <c r="A26" s="335"/>
      <c r="B26" s="337"/>
      <c r="C26" s="321"/>
      <c r="D26" s="315"/>
      <c r="E26" s="323"/>
      <c r="F26" s="325"/>
      <c r="G26" s="327"/>
      <c r="H26" s="329"/>
      <c r="I26" s="331"/>
      <c r="J26" s="333"/>
      <c r="K26" s="315"/>
      <c r="M26" s="261" t="s">
        <v>228</v>
      </c>
      <c r="N26" s="171">
        <f>IFERROR(IF(OR((N10+N11)=N25,N10=0),0,N25-N10-N11),"")</f>
        <v>0</v>
      </c>
      <c r="O26" s="171">
        <f t="shared" ref="O26:AC26" si="7">IFERROR(IF(OR((O10+O11)=O25,O10=0),0,O25-O10-O11),"")</f>
        <v>0</v>
      </c>
      <c r="P26" s="171">
        <f t="shared" si="7"/>
        <v>0</v>
      </c>
      <c r="Q26" s="171">
        <f t="shared" si="7"/>
        <v>0</v>
      </c>
      <c r="R26" s="171">
        <f t="shared" si="7"/>
        <v>0</v>
      </c>
      <c r="S26" s="171">
        <f t="shared" si="7"/>
        <v>0</v>
      </c>
      <c r="T26" s="171">
        <f t="shared" si="7"/>
        <v>0</v>
      </c>
      <c r="U26" s="171">
        <f t="shared" si="7"/>
        <v>0</v>
      </c>
      <c r="V26" s="171">
        <f t="shared" si="7"/>
        <v>0</v>
      </c>
      <c r="W26" s="171">
        <f t="shared" si="7"/>
        <v>0</v>
      </c>
      <c r="X26" s="171">
        <f t="shared" si="7"/>
        <v>0</v>
      </c>
      <c r="Y26" s="171">
        <f t="shared" si="7"/>
        <v>0</v>
      </c>
      <c r="Z26" s="171">
        <f t="shared" si="7"/>
        <v>0</v>
      </c>
      <c r="AA26" s="171">
        <f t="shared" si="7"/>
        <v>0</v>
      </c>
      <c r="AB26" s="171">
        <f t="shared" si="7"/>
        <v>0</v>
      </c>
      <c r="AC26" s="268">
        <f t="shared" si="7"/>
        <v>0</v>
      </c>
      <c r="AD26" s="270">
        <f>IFERROR(IF(OR((AD10+AD11)=AD25,AD10=0),0,AD25-AD10-AD11),"")</f>
        <v>0</v>
      </c>
      <c r="AE26" s="271" t="str">
        <f>IF((AD25)=AD10+AD11,"no adjustment needed",IF(AD10=0,"no adjustment needed","adjustment needed"))</f>
        <v>no adjustment needed</v>
      </c>
    </row>
    <row r="27" spans="1:31" ht="19.5" customHeight="1" outlineLevel="1">
      <c r="A27" s="316" t="str">
        <f>'Basisdaten zum Projekt'!D15</f>
        <v/>
      </c>
      <c r="B27" s="318" t="str">
        <f>'Basisdaten zum Projekt'!E15</f>
        <v/>
      </c>
      <c r="C27" s="320">
        <f>IFERROR(SUMIF(B:B,M27,G:G),0)</f>
        <v>0</v>
      </c>
      <c r="D27" s="314">
        <f>MROUND(SUMIF(B:B,M27,F:F),0.5)</f>
        <v>0</v>
      </c>
      <c r="E27" s="322">
        <f>IFERROR(C27/D27,0)</f>
        <v>0</v>
      </c>
      <c r="F27" s="324">
        <f>E27*MROUND(J27,0.5)</f>
        <v>0</v>
      </c>
      <c r="G27" s="326">
        <f>SUMIF(B:B,M27,J:J)</f>
        <v>0</v>
      </c>
      <c r="H27" s="328">
        <f>IFERROR(G27-F27,0)</f>
        <v>0</v>
      </c>
      <c r="I27" s="330">
        <f t="shared" si="3"/>
        <v>0</v>
      </c>
      <c r="J27" s="332">
        <f>IFERROR(((SUMIF(B:B,M27,AC:AC))/$H$6),0)</f>
        <v>0</v>
      </c>
      <c r="K27" s="314">
        <f t="shared" si="5"/>
        <v>0</v>
      </c>
      <c r="M27" s="262" t="s">
        <v>89</v>
      </c>
      <c r="N27" s="168">
        <f>IFERROR(IF(($I27&lt;$J27),(SUMIF($B:$B,$M27,N:N)/SUMIF($B:$B,$M27,$AC:$AC)*$I27),(SUMIF($B:$B,$M27,N:N)/SUMIF($B:$B,$M27,$AC:$AC)*$J27)),0)</f>
        <v>0</v>
      </c>
      <c r="O27" s="168">
        <f t="shared" si="1"/>
        <v>0</v>
      </c>
      <c r="P27" s="168">
        <f t="shared" si="1"/>
        <v>0</v>
      </c>
      <c r="Q27" s="168">
        <f t="shared" si="1"/>
        <v>0</v>
      </c>
      <c r="R27" s="168">
        <f t="shared" si="1"/>
        <v>0</v>
      </c>
      <c r="S27" s="168">
        <f t="shared" si="1"/>
        <v>0</v>
      </c>
      <c r="T27" s="168">
        <f t="shared" si="1"/>
        <v>0</v>
      </c>
      <c r="U27" s="168">
        <f t="shared" si="1"/>
        <v>0</v>
      </c>
      <c r="V27" s="168">
        <f t="shared" si="1"/>
        <v>0</v>
      </c>
      <c r="W27" s="168">
        <f t="shared" si="1"/>
        <v>0</v>
      </c>
      <c r="X27" s="168">
        <f t="shared" si="1"/>
        <v>0</v>
      </c>
      <c r="Y27" s="168">
        <f t="shared" si="1"/>
        <v>0</v>
      </c>
      <c r="Z27" s="168">
        <f t="shared" si="1"/>
        <v>0</v>
      </c>
      <c r="AA27" s="168">
        <f t="shared" si="1"/>
        <v>0</v>
      </c>
      <c r="AB27" s="168">
        <f t="shared" si="1"/>
        <v>0</v>
      </c>
      <c r="AC27" s="268">
        <f t="shared" si="6"/>
        <v>0</v>
      </c>
      <c r="AD27" s="269">
        <f>ROUND(IF(F27&gt;G27,G27,F27),2)</f>
        <v>0</v>
      </c>
      <c r="AE27" s="227"/>
    </row>
    <row r="28" spans="1:31" ht="19.5" customHeight="1" outlineLevel="1">
      <c r="A28" s="317"/>
      <c r="B28" s="319"/>
      <c r="C28" s="321"/>
      <c r="D28" s="315"/>
      <c r="E28" s="323"/>
      <c r="F28" s="325"/>
      <c r="G28" s="327"/>
      <c r="H28" s="329"/>
      <c r="I28" s="331"/>
      <c r="J28" s="333"/>
      <c r="K28" s="315"/>
      <c r="M28" s="262" t="s">
        <v>264</v>
      </c>
      <c r="N28" s="171">
        <f>IFERROR(IF(OR((N12+N13)=N27,N12=0),0,N27-N12-N13),"")</f>
        <v>0</v>
      </c>
      <c r="O28" s="171">
        <f t="shared" ref="O28:AC28" si="8">IFERROR(IF(OR((O12+O13)=O27,O12=0),0,O27-O12-O13),"")</f>
        <v>0</v>
      </c>
      <c r="P28" s="171">
        <f t="shared" si="8"/>
        <v>0</v>
      </c>
      <c r="Q28" s="171">
        <f t="shared" si="8"/>
        <v>0</v>
      </c>
      <c r="R28" s="171">
        <f t="shared" si="8"/>
        <v>0</v>
      </c>
      <c r="S28" s="171">
        <f t="shared" si="8"/>
        <v>0</v>
      </c>
      <c r="T28" s="171">
        <f t="shared" si="8"/>
        <v>0</v>
      </c>
      <c r="U28" s="171">
        <f t="shared" si="8"/>
        <v>0</v>
      </c>
      <c r="V28" s="171">
        <f t="shared" si="8"/>
        <v>0</v>
      </c>
      <c r="W28" s="171">
        <f t="shared" si="8"/>
        <v>0</v>
      </c>
      <c r="X28" s="171">
        <f t="shared" si="8"/>
        <v>0</v>
      </c>
      <c r="Y28" s="171">
        <f t="shared" si="8"/>
        <v>0</v>
      </c>
      <c r="Z28" s="171">
        <f t="shared" si="8"/>
        <v>0</v>
      </c>
      <c r="AA28" s="171">
        <f t="shared" si="8"/>
        <v>0</v>
      </c>
      <c r="AB28" s="171">
        <f t="shared" si="8"/>
        <v>0</v>
      </c>
      <c r="AC28" s="268">
        <f t="shared" si="8"/>
        <v>0</v>
      </c>
      <c r="AD28" s="270">
        <f>IFERROR(IF(OR((AD12+AD13)=AD27,AD12=0),0,AD27-AD12-AD13),"")</f>
        <v>0</v>
      </c>
      <c r="AE28" s="271" t="str">
        <f>IF((AD27)=AD12+AD13,"no adjustment needed",IF(AD12=0,"no adjustment needed","adjustment needed"))</f>
        <v>no adjustment needed</v>
      </c>
    </row>
    <row r="29" spans="1:31" ht="19.5" customHeight="1" outlineLevel="1">
      <c r="A29" s="175" t="str">
        <f>'Basisdaten zum Projekt'!D16</f>
        <v/>
      </c>
      <c r="B29" s="176" t="str">
        <f>'Basisdaten zum Projekt'!E16</f>
        <v/>
      </c>
      <c r="C29" s="177">
        <f>IFERROR(SUMIF(B:B,M29,G:G),0)</f>
        <v>0</v>
      </c>
      <c r="D29" s="178">
        <f>MROUND(SUMIF(A:A,M29,G:G),0.5)</f>
        <v>0</v>
      </c>
      <c r="E29" s="179">
        <f>IFERROR(C29/D29,0)</f>
        <v>0</v>
      </c>
      <c r="F29" s="180">
        <f>E29*MROUND(J29,0.5)</f>
        <v>0</v>
      </c>
      <c r="G29" s="181">
        <f>SUMIF(B:B,M29,J:J)</f>
        <v>0</v>
      </c>
      <c r="H29" s="182">
        <f>IFERROR(G29-F29,0)</f>
        <v>0</v>
      </c>
      <c r="I29" s="183">
        <f t="shared" si="3"/>
        <v>0</v>
      </c>
      <c r="J29" s="167">
        <f>IFERROR(((SUMIF(B:B,M29,AC:AC))/$H$6),0)</f>
        <v>0</v>
      </c>
      <c r="K29" s="166">
        <f t="shared" si="5"/>
        <v>0</v>
      </c>
      <c r="M29" s="263" t="s">
        <v>90</v>
      </c>
      <c r="N29" s="168">
        <f>IFERROR(IF(($I29&lt;$J29),(SUMIF($B:$B,$M29,N:N)/SUMIF($B:$B,$M29,$AC:$AC)*$I29),(SUMIF($B:$B,$M29,N:N)/SUMIF($B:$B,$M29,$AC:$AC)*$J29)),0)</f>
        <v>0</v>
      </c>
      <c r="O29" s="168">
        <f t="shared" si="1"/>
        <v>0</v>
      </c>
      <c r="P29" s="168">
        <f t="shared" si="1"/>
        <v>0</v>
      </c>
      <c r="Q29" s="168">
        <f t="shared" si="1"/>
        <v>0</v>
      </c>
      <c r="R29" s="168">
        <f t="shared" si="1"/>
        <v>0</v>
      </c>
      <c r="S29" s="168">
        <f t="shared" si="1"/>
        <v>0</v>
      </c>
      <c r="T29" s="168">
        <f t="shared" si="1"/>
        <v>0</v>
      </c>
      <c r="U29" s="168">
        <f t="shared" si="1"/>
        <v>0</v>
      </c>
      <c r="V29" s="168">
        <f t="shared" si="1"/>
        <v>0</v>
      </c>
      <c r="W29" s="168">
        <f t="shared" si="1"/>
        <v>0</v>
      </c>
      <c r="X29" s="168">
        <f t="shared" si="1"/>
        <v>0</v>
      </c>
      <c r="Y29" s="168">
        <f t="shared" si="1"/>
        <v>0</v>
      </c>
      <c r="Z29" s="168">
        <f t="shared" si="1"/>
        <v>0</v>
      </c>
      <c r="AA29" s="168">
        <f t="shared" si="1"/>
        <v>0</v>
      </c>
      <c r="AB29" s="168">
        <f t="shared" si="1"/>
        <v>0</v>
      </c>
      <c r="AC29" s="268">
        <f t="shared" si="6"/>
        <v>0</v>
      </c>
      <c r="AD29" s="269">
        <f>ROUND(IF(F29&gt;G29,G29,F29),2)</f>
        <v>0</v>
      </c>
      <c r="AE29" s="227"/>
    </row>
    <row r="30" spans="1:31" outlineLevel="1">
      <c r="A30" s="184"/>
      <c r="B30" s="184"/>
      <c r="C30" s="96"/>
      <c r="D30" s="96"/>
      <c r="E30" s="185"/>
      <c r="F30" s="186"/>
      <c r="G30" s="187"/>
      <c r="H30" s="155"/>
      <c r="J30" s="186"/>
      <c r="K30" s="188"/>
      <c r="M30" s="151"/>
      <c r="N30" s="151"/>
      <c r="O30" s="151"/>
      <c r="P30" s="151"/>
      <c r="Q30" s="151"/>
      <c r="R30" s="151"/>
      <c r="S30" s="151"/>
      <c r="T30" s="151"/>
      <c r="U30" s="151"/>
      <c r="V30" s="151"/>
      <c r="W30" s="151"/>
      <c r="X30" s="151"/>
      <c r="Y30" s="151"/>
      <c r="Z30" s="151"/>
      <c r="AA30" s="151"/>
      <c r="AB30" s="151"/>
      <c r="AC30" s="151"/>
      <c r="AD30" s="151"/>
    </row>
    <row r="31" spans="1:31" outlineLevel="1">
      <c r="A31" s="184"/>
      <c r="B31" s="184"/>
      <c r="C31" s="184"/>
      <c r="D31" s="184"/>
      <c r="E31" s="185"/>
      <c r="F31" s="186"/>
      <c r="G31" s="187"/>
      <c r="H31" s="155"/>
      <c r="K31" s="188"/>
      <c r="M31" s="151"/>
      <c r="N31" s="151"/>
      <c r="O31" s="151"/>
      <c r="P31" s="151"/>
      <c r="Q31" s="151"/>
      <c r="R31" s="151"/>
      <c r="S31" s="151"/>
      <c r="T31" s="151"/>
      <c r="U31" s="151"/>
      <c r="V31" s="151"/>
      <c r="W31" s="151"/>
      <c r="X31" s="151"/>
      <c r="Y31" s="151"/>
      <c r="Z31" s="151"/>
      <c r="AA31" s="151"/>
      <c r="AB31" s="151"/>
      <c r="AC31" s="151"/>
      <c r="AD31" s="151"/>
    </row>
    <row r="32" spans="1:31" ht="31.5">
      <c r="C32" s="305" t="s">
        <v>64</v>
      </c>
      <c r="D32" s="305"/>
      <c r="E32" s="305"/>
      <c r="F32" s="305"/>
      <c r="G32" s="305"/>
      <c r="H32" s="305"/>
      <c r="I32" s="305"/>
      <c r="J32" s="190"/>
      <c r="N32" s="120"/>
    </row>
    <row r="33" spans="1:31">
      <c r="N33" s="120"/>
    </row>
    <row r="34" spans="1:31" ht="47.25" customHeight="1">
      <c r="C34" s="52" t="s">
        <v>366</v>
      </c>
      <c r="D34" s="52" t="s">
        <v>367</v>
      </c>
      <c r="E34" s="52" t="s">
        <v>368</v>
      </c>
      <c r="F34" s="52" t="s">
        <v>395</v>
      </c>
      <c r="G34" s="52" t="s">
        <v>370</v>
      </c>
      <c r="H34" s="191"/>
      <c r="I34" s="192"/>
      <c r="J34" s="192"/>
      <c r="M34" s="120"/>
    </row>
    <row r="35" spans="1:31" ht="15" customHeight="1" outlineLevel="1">
      <c r="C35" s="193">
        <f>IF('Basisdaten zum Projekt'!C5=0,0,DATE(YEAR('Basisdaten zum Projekt'!C5),1,1))</f>
        <v>44562</v>
      </c>
      <c r="D35" s="194">
        <f>F60</f>
        <v>0</v>
      </c>
      <c r="E35" s="195">
        <f>IFERROR(AC61,0)</f>
        <v>0</v>
      </c>
      <c r="F35" s="196">
        <f t="shared" ref="F35:F41" si="9">D35-E35</f>
        <v>0</v>
      </c>
      <c r="G35" s="197" t="str">
        <f>INDEX($B$1:B149,SUMPRODUCT(MAX((B48:B59&lt;&gt;"")*ROW(B48:B59))))</f>
        <v>P1</v>
      </c>
      <c r="H35" s="306" t="s">
        <v>371</v>
      </c>
      <c r="I35" s="198"/>
      <c r="J35" s="198"/>
      <c r="K35" s="199"/>
      <c r="L35" s="200"/>
      <c r="M35" s="201"/>
    </row>
    <row r="36" spans="1:31" outlineLevel="1">
      <c r="C36" s="193">
        <f>IFERROR(IF(EDATE(C35,12)&lt;=(DATE(YEAR('Basisdaten zum Projekt'!$C$6),1,1)),EDATE(C35,12),""),"")</f>
        <v>44927</v>
      </c>
      <c r="D36" s="194">
        <f>F75</f>
        <v>0</v>
      </c>
      <c r="E36" s="195">
        <f>IFERROR(AC76,0)</f>
        <v>0</v>
      </c>
      <c r="F36" s="196">
        <f t="shared" si="9"/>
        <v>0</v>
      </c>
      <c r="G36" s="197" t="str">
        <f>INDEX(B1:B149,SUMPRODUCT(MAX((B63:B74&lt;&gt;"")*ROW(B63:B74))))</f>
        <v>P2</v>
      </c>
      <c r="H36" s="306"/>
      <c r="I36" s="198"/>
      <c r="J36" s="198"/>
      <c r="K36" s="199"/>
      <c r="L36" s="199"/>
      <c r="M36" s="120"/>
    </row>
    <row r="37" spans="1:31" outlineLevel="1">
      <c r="C37" s="193">
        <f>IFERROR(IF(EDATE(C36,12)&lt;=(DATE(YEAR('Basisdaten zum Projekt'!$C$6),1,1)),EDATE(C36,12),""),"")</f>
        <v>45292</v>
      </c>
      <c r="D37" s="194">
        <f>F90</f>
        <v>0</v>
      </c>
      <c r="E37" s="195">
        <f>IFERROR(AC91,0)</f>
        <v>0</v>
      </c>
      <c r="F37" s="196">
        <f t="shared" si="9"/>
        <v>0</v>
      </c>
      <c r="G37" s="197" t="str">
        <f>INDEX(B1:B149,SUMPRODUCT(MAX((B78:B89&lt;&gt;"")*ROW(B78:B89))))</f>
        <v>P2</v>
      </c>
      <c r="H37" s="306"/>
    </row>
    <row r="38" spans="1:31" outlineLevel="1">
      <c r="C38" s="193">
        <f>IFERROR(IF(EDATE(C37,12)&lt;=(DATE(YEAR('Basisdaten zum Projekt'!$C$6),1,1)),EDATE(C37,12),""),"")</f>
        <v>45658</v>
      </c>
      <c r="D38" s="194">
        <f>F105</f>
        <v>0</v>
      </c>
      <c r="E38" s="195">
        <f>IFERROR(AC106,0)</f>
        <v>0</v>
      </c>
      <c r="F38" s="196">
        <f t="shared" si="9"/>
        <v>0</v>
      </c>
      <c r="G38" s="197" t="str">
        <f>INDEX(B1:B149,SUMPRODUCT(MAX((B93:B104&lt;&gt;"")*ROW(B93:B104))))</f>
        <v>P2</v>
      </c>
      <c r="H38" s="306"/>
      <c r="M38" s="120"/>
    </row>
    <row r="39" spans="1:31" outlineLevel="1">
      <c r="C39" s="193" t="str">
        <f>IFERROR(IF(EDATE(C38,12)&lt;=(DATE(YEAR('Basisdaten zum Projekt'!$C$6),1,1)),EDATE(C38,12),""),"")</f>
        <v/>
      </c>
      <c r="D39" s="194">
        <f>F120</f>
        <v>0</v>
      </c>
      <c r="E39" s="195">
        <f>IFERROR(AC121,0)</f>
        <v>0</v>
      </c>
      <c r="F39" s="196">
        <f t="shared" si="9"/>
        <v>0</v>
      </c>
      <c r="G39" s="197">
        <f>INDEX(B1:B149,SUMPRODUCT(MAX((B108:B119&lt;&gt;"")*ROW(B108:B119))))</f>
        <v>0</v>
      </c>
      <c r="H39" s="306"/>
      <c r="M39" s="202"/>
    </row>
    <row r="40" spans="1:31" outlineLevel="1">
      <c r="C40" s="193" t="str">
        <f>IFERROR(IF(EDATE(C39,12)&lt;=(DATE(YEAR('Basisdaten zum Projekt'!$C$6),1,1)),EDATE(C39,12),""),"")</f>
        <v/>
      </c>
      <c r="D40" s="194">
        <f>F135</f>
        <v>0</v>
      </c>
      <c r="E40" s="195">
        <f>IFERROR(AC136,0)</f>
        <v>0</v>
      </c>
      <c r="F40" s="196">
        <f t="shared" si="9"/>
        <v>0</v>
      </c>
      <c r="G40" s="197">
        <f>INDEX(B1:B149,SUMPRODUCT(MAX((B123:B134&lt;&gt;"")*ROW(B123:B134))))</f>
        <v>0</v>
      </c>
      <c r="H40" s="306"/>
      <c r="M40" s="120"/>
    </row>
    <row r="41" spans="1:31" outlineLevel="1">
      <c r="C41" s="193" t="str">
        <f>IFERROR(IF(EDATE(C40,12)&lt;=(DATE(YEAR('Basisdaten zum Projekt'!$C$6),1,1)),EDATE(C40,12),""),"")</f>
        <v/>
      </c>
      <c r="D41" s="194">
        <f>F150</f>
        <v>0</v>
      </c>
      <c r="E41" s="195">
        <f>IFERROR(AC151,0)</f>
        <v>0</v>
      </c>
      <c r="F41" s="196">
        <f t="shared" si="9"/>
        <v>0</v>
      </c>
      <c r="G41" s="197">
        <f>INDEX(B1:B149,SUMPRODUCT(MAX((B138:B149&lt;&gt;"")*ROW(B138:B149))))</f>
        <v>0</v>
      </c>
      <c r="H41" s="306"/>
      <c r="N41" s="120"/>
    </row>
    <row r="42" spans="1:31" outlineLevel="1">
      <c r="E42" s="203"/>
      <c r="F42" s="204"/>
      <c r="G42" s="154"/>
      <c r="H42" s="205"/>
      <c r="I42" s="206"/>
      <c r="J42" s="207"/>
      <c r="O42" s="120"/>
    </row>
    <row r="43" spans="1:31" ht="24.75" customHeight="1" outlineLevel="1">
      <c r="E43" s="203"/>
      <c r="F43" s="204"/>
      <c r="G43" s="154"/>
      <c r="H43" s="205"/>
      <c r="I43" s="208"/>
      <c r="J43" s="208"/>
      <c r="K43" s="207"/>
      <c r="O43" s="120"/>
    </row>
    <row r="44" spans="1:31" ht="33.75">
      <c r="B44" s="305" t="s">
        <v>58</v>
      </c>
      <c r="C44" s="305"/>
      <c r="D44" s="305"/>
      <c r="E44" s="305"/>
      <c r="F44" s="305"/>
      <c r="G44" s="305"/>
      <c r="H44" s="305"/>
      <c r="I44" s="305"/>
      <c r="J44" s="305"/>
      <c r="K44" s="209"/>
      <c r="M44" s="307" t="s">
        <v>60</v>
      </c>
      <c r="N44" s="307"/>
      <c r="O44" s="307"/>
      <c r="P44" s="307"/>
      <c r="Q44" s="307"/>
      <c r="R44" s="307"/>
      <c r="S44" s="307"/>
      <c r="T44" s="307"/>
      <c r="U44" s="307"/>
      <c r="V44" s="307"/>
      <c r="W44" s="307"/>
      <c r="X44" s="307"/>
      <c r="Y44" s="307"/>
      <c r="Z44" s="307"/>
      <c r="AA44" s="307"/>
      <c r="AB44" s="307"/>
      <c r="AC44" s="307"/>
      <c r="AD44" s="307"/>
      <c r="AE44" s="307"/>
    </row>
    <row r="45" spans="1:31">
      <c r="A45" s="50"/>
      <c r="E45" s="50"/>
    </row>
    <row r="46" spans="1:31" ht="15.75" customHeight="1">
      <c r="B46" s="210"/>
      <c r="C46" s="210"/>
      <c r="D46" s="210"/>
      <c r="E46" s="308" t="s">
        <v>353</v>
      </c>
      <c r="F46" s="309"/>
      <c r="G46" s="310"/>
      <c r="H46" s="308" t="s">
        <v>354</v>
      </c>
      <c r="I46" s="309"/>
      <c r="J46" s="310"/>
      <c r="N46" s="311" t="s">
        <v>372</v>
      </c>
      <c r="O46" s="312"/>
      <c r="P46" s="312"/>
      <c r="Q46" s="312"/>
      <c r="R46" s="312"/>
      <c r="S46" s="312"/>
      <c r="T46" s="312"/>
      <c r="U46" s="312"/>
      <c r="V46" s="312"/>
      <c r="W46" s="312"/>
      <c r="X46" s="312"/>
      <c r="Y46" s="312"/>
      <c r="Z46" s="312"/>
      <c r="AA46" s="312"/>
      <c r="AB46" s="312"/>
      <c r="AC46" s="313"/>
    </row>
    <row r="47" spans="1:31" ht="49.5" customHeight="1">
      <c r="B47" s="211" t="s">
        <v>117</v>
      </c>
      <c r="C47" s="211" t="s">
        <v>80</v>
      </c>
      <c r="D47" s="212" t="s">
        <v>373</v>
      </c>
      <c r="E47" s="213" t="s">
        <v>374</v>
      </c>
      <c r="F47" s="36" t="s">
        <v>375</v>
      </c>
      <c r="G47" s="214" t="s">
        <v>376</v>
      </c>
      <c r="H47" s="215" t="s">
        <v>374</v>
      </c>
      <c r="I47" s="36" t="s">
        <v>375</v>
      </c>
      <c r="J47" s="214" t="s">
        <v>377</v>
      </c>
      <c r="M47" s="36" t="s">
        <v>373</v>
      </c>
      <c r="N47" s="216" t="s">
        <v>378</v>
      </c>
      <c r="O47" s="216" t="s">
        <v>379</v>
      </c>
      <c r="P47" s="216" t="s">
        <v>380</v>
      </c>
      <c r="Q47" s="216" t="s">
        <v>381</v>
      </c>
      <c r="R47" s="216" t="s">
        <v>382</v>
      </c>
      <c r="S47" s="36" t="s">
        <v>383</v>
      </c>
      <c r="T47" s="36" t="s">
        <v>384</v>
      </c>
      <c r="U47" s="36" t="s">
        <v>385</v>
      </c>
      <c r="V47" s="36" t="s">
        <v>386</v>
      </c>
      <c r="W47" s="36" t="s">
        <v>387</v>
      </c>
      <c r="X47" s="36" t="s">
        <v>388</v>
      </c>
      <c r="Y47" s="36" t="s">
        <v>389</v>
      </c>
      <c r="Z47" s="36" t="s">
        <v>390</v>
      </c>
      <c r="AA47" s="36" t="s">
        <v>391</v>
      </c>
      <c r="AB47" s="36" t="s">
        <v>392</v>
      </c>
      <c r="AC47" s="216" t="s">
        <v>393</v>
      </c>
      <c r="AE47" s="217"/>
    </row>
    <row r="48" spans="1:31" outlineLevel="1">
      <c r="B48" s="218"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8">
        <f>IF(DATE(YEAR('Basisdaten zum Projekt'!$C$5),MONTH('Basisdaten zum Projekt'!$C$5),1)=D48,1,0)</f>
        <v>0</v>
      </c>
      <c r="D48" s="219">
        <f>IF('Basisdaten zum Projekt'!C5=0,0,DATE(YEAR('Basisdaten zum Projekt'!$C$5),1,1))</f>
        <v>44562</v>
      </c>
      <c r="E48" s="220"/>
      <c r="F48" s="168">
        <f t="shared" ref="F48:F59" si="10">215/12*E48</f>
        <v>0</v>
      </c>
      <c r="G48" s="221"/>
      <c r="H48" s="220"/>
      <c r="I48" s="168">
        <f t="shared" ref="I48:I59" si="11">215/12*H48</f>
        <v>0</v>
      </c>
      <c r="J48" s="222"/>
      <c r="M48" s="219">
        <f t="shared" ref="M48:M105" si="12">D48</f>
        <v>44562</v>
      </c>
      <c r="N48" s="223"/>
      <c r="O48" s="223"/>
      <c r="P48" s="223"/>
      <c r="Q48" s="223"/>
      <c r="R48" s="223"/>
      <c r="S48" s="223"/>
      <c r="T48" s="223"/>
      <c r="U48" s="223"/>
      <c r="V48" s="223"/>
      <c r="W48" s="223"/>
      <c r="X48" s="223"/>
      <c r="Y48" s="223"/>
      <c r="Z48" s="223"/>
      <c r="AA48" s="223"/>
      <c r="AB48" s="223"/>
      <c r="AC48" s="195">
        <f t="shared" si="6"/>
        <v>0</v>
      </c>
      <c r="AE48" s="217"/>
    </row>
    <row r="49" spans="2:31" outlineLevel="1">
      <c r="B49" s="218"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8">
        <f>IF(C48&gt;0,C48+1,IF(DATE(YEAR('Basisdaten zum Projekt'!$C$5),MONTH('Basisdaten zum Projekt'!$C$5),1)=D49,1,0))</f>
        <v>0</v>
      </c>
      <c r="D49" s="219">
        <f t="shared" ref="D49:D59" si="13">DATE(YEAR(D48),MONTH(D48)+1,DAY(D48))</f>
        <v>44593</v>
      </c>
      <c r="E49" s="220"/>
      <c r="F49" s="168">
        <f t="shared" si="10"/>
        <v>0</v>
      </c>
      <c r="G49" s="221"/>
      <c r="H49" s="220"/>
      <c r="I49" s="168">
        <f t="shared" si="11"/>
        <v>0</v>
      </c>
      <c r="J49" s="222"/>
      <c r="M49" s="219">
        <f t="shared" si="12"/>
        <v>44593</v>
      </c>
      <c r="N49" s="223"/>
      <c r="O49" s="223"/>
      <c r="P49" s="223"/>
      <c r="Q49" s="223"/>
      <c r="R49" s="223"/>
      <c r="S49" s="223"/>
      <c r="T49" s="223"/>
      <c r="U49" s="223"/>
      <c r="V49" s="223"/>
      <c r="W49" s="223"/>
      <c r="X49" s="223"/>
      <c r="Y49" s="223"/>
      <c r="Z49" s="223"/>
      <c r="AA49" s="223"/>
      <c r="AB49" s="223"/>
      <c r="AC49" s="195">
        <f t="shared" si="6"/>
        <v>0</v>
      </c>
      <c r="AE49" s="217"/>
    </row>
    <row r="50" spans="2:31" outlineLevel="1">
      <c r="B50" s="218"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8">
        <f>IF(C49&gt;0,C49+1,IF(DATE(YEAR('Basisdaten zum Projekt'!$C$5),MONTH('Basisdaten zum Projekt'!$C$5),1)=D50,1,0))</f>
        <v>0</v>
      </c>
      <c r="D50" s="219">
        <f t="shared" si="13"/>
        <v>44621</v>
      </c>
      <c r="E50" s="220"/>
      <c r="F50" s="168">
        <f t="shared" si="10"/>
        <v>0</v>
      </c>
      <c r="G50" s="221"/>
      <c r="H50" s="220"/>
      <c r="I50" s="168">
        <f t="shared" si="11"/>
        <v>0</v>
      </c>
      <c r="J50" s="222"/>
      <c r="M50" s="219">
        <f t="shared" si="12"/>
        <v>44621</v>
      </c>
      <c r="N50" s="223"/>
      <c r="O50" s="223"/>
      <c r="P50" s="223"/>
      <c r="Q50" s="223"/>
      <c r="R50" s="223"/>
      <c r="S50" s="223"/>
      <c r="T50" s="223"/>
      <c r="U50" s="223"/>
      <c r="V50" s="223"/>
      <c r="W50" s="223"/>
      <c r="X50" s="223"/>
      <c r="Y50" s="223"/>
      <c r="Z50" s="223"/>
      <c r="AA50" s="223"/>
      <c r="AB50" s="223"/>
      <c r="AC50" s="195">
        <f t="shared" si="6"/>
        <v>0</v>
      </c>
      <c r="AE50" s="217"/>
    </row>
    <row r="51" spans="2:31" outlineLevel="1">
      <c r="B51" s="218"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P1</v>
      </c>
      <c r="C51" s="218">
        <f>IF(C50&gt;0,C50+1,IF(DATE(YEAR('Basisdaten zum Projekt'!$C$5),MONTH('Basisdaten zum Projekt'!$C$5),1)=D51,1,0))</f>
        <v>1</v>
      </c>
      <c r="D51" s="219">
        <f t="shared" si="13"/>
        <v>44652</v>
      </c>
      <c r="E51" s="220"/>
      <c r="F51" s="168">
        <f t="shared" si="10"/>
        <v>0</v>
      </c>
      <c r="G51" s="221"/>
      <c r="H51" s="220"/>
      <c r="I51" s="168">
        <f t="shared" si="11"/>
        <v>0</v>
      </c>
      <c r="J51" s="222"/>
      <c r="M51" s="219">
        <f t="shared" si="12"/>
        <v>44652</v>
      </c>
      <c r="N51" s="223"/>
      <c r="O51" s="223"/>
      <c r="P51" s="223"/>
      <c r="Q51" s="223"/>
      <c r="R51" s="223"/>
      <c r="S51" s="223"/>
      <c r="T51" s="223"/>
      <c r="U51" s="223"/>
      <c r="V51" s="223"/>
      <c r="W51" s="223"/>
      <c r="X51" s="223"/>
      <c r="Y51" s="223"/>
      <c r="Z51" s="223"/>
      <c r="AA51" s="223"/>
      <c r="AB51" s="223"/>
      <c r="AC51" s="195">
        <f t="shared" si="6"/>
        <v>0</v>
      </c>
      <c r="AD51" s="224"/>
    </row>
    <row r="52" spans="2:31" outlineLevel="1">
      <c r="B52" s="218"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P1</v>
      </c>
      <c r="C52" s="218">
        <f>IF(C51&gt;0,C51+1,IF(DATE(YEAR('Basisdaten zum Projekt'!$C$5),MONTH('Basisdaten zum Projekt'!$C$5),1)=D52,1,0))</f>
        <v>2</v>
      </c>
      <c r="D52" s="219">
        <f t="shared" si="13"/>
        <v>44682</v>
      </c>
      <c r="E52" s="220"/>
      <c r="F52" s="168">
        <f t="shared" si="10"/>
        <v>0</v>
      </c>
      <c r="G52" s="225"/>
      <c r="H52" s="220"/>
      <c r="I52" s="168">
        <f t="shared" si="11"/>
        <v>0</v>
      </c>
      <c r="J52" s="226"/>
      <c r="M52" s="219">
        <f t="shared" si="12"/>
        <v>44682</v>
      </c>
      <c r="N52" s="223"/>
      <c r="O52" s="223"/>
      <c r="P52" s="223"/>
      <c r="Q52" s="223"/>
      <c r="R52" s="223"/>
      <c r="S52" s="223"/>
      <c r="T52" s="223"/>
      <c r="U52" s="223"/>
      <c r="V52" s="223"/>
      <c r="W52" s="223"/>
      <c r="X52" s="223"/>
      <c r="Y52" s="223"/>
      <c r="Z52" s="223"/>
      <c r="AA52" s="223"/>
      <c r="AB52" s="223"/>
      <c r="AC52" s="195">
        <f t="shared" si="6"/>
        <v>0</v>
      </c>
      <c r="AD52" s="224"/>
      <c r="AE52" s="217"/>
    </row>
    <row r="53" spans="2:31" outlineLevel="1">
      <c r="B53" s="218"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P1</v>
      </c>
      <c r="C53" s="218">
        <f>IF(C52&gt;0,C52+1,IF(DATE(YEAR('Basisdaten zum Projekt'!$C$5),MONTH('Basisdaten zum Projekt'!$C$5),1)=D53,1,0))</f>
        <v>3</v>
      </c>
      <c r="D53" s="219">
        <f t="shared" si="13"/>
        <v>44713</v>
      </c>
      <c r="E53" s="220"/>
      <c r="F53" s="168">
        <f t="shared" si="10"/>
        <v>0</v>
      </c>
      <c r="G53" s="225"/>
      <c r="H53" s="220"/>
      <c r="I53" s="168">
        <f t="shared" si="11"/>
        <v>0</v>
      </c>
      <c r="J53" s="226"/>
      <c r="M53" s="219">
        <f t="shared" si="12"/>
        <v>44713</v>
      </c>
      <c r="N53" s="223"/>
      <c r="O53" s="223"/>
      <c r="P53" s="223"/>
      <c r="Q53" s="223"/>
      <c r="R53" s="223"/>
      <c r="S53" s="223"/>
      <c r="T53" s="223"/>
      <c r="U53" s="223"/>
      <c r="V53" s="223"/>
      <c r="W53" s="223"/>
      <c r="X53" s="223"/>
      <c r="Y53" s="223"/>
      <c r="Z53" s="223"/>
      <c r="AA53" s="223"/>
      <c r="AB53" s="223"/>
      <c r="AC53" s="195">
        <f t="shared" si="6"/>
        <v>0</v>
      </c>
      <c r="AD53" s="224"/>
      <c r="AE53" s="217"/>
    </row>
    <row r="54" spans="2:31" outlineLevel="1">
      <c r="B54" s="218"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P1</v>
      </c>
      <c r="C54" s="218">
        <f>IF(C53&gt;0,C53+1,IF(DATE(YEAR('Basisdaten zum Projekt'!$C$5),MONTH('Basisdaten zum Projekt'!$C$5),1)=D54,1,0))</f>
        <v>4</v>
      </c>
      <c r="D54" s="219">
        <f t="shared" si="13"/>
        <v>44743</v>
      </c>
      <c r="E54" s="220"/>
      <c r="F54" s="168">
        <f t="shared" si="10"/>
        <v>0</v>
      </c>
      <c r="G54" s="225"/>
      <c r="H54" s="220"/>
      <c r="I54" s="168">
        <f t="shared" si="11"/>
        <v>0</v>
      </c>
      <c r="J54" s="226"/>
      <c r="M54" s="219">
        <f t="shared" si="12"/>
        <v>44743</v>
      </c>
      <c r="N54" s="223"/>
      <c r="O54" s="223"/>
      <c r="P54" s="223"/>
      <c r="Q54" s="223"/>
      <c r="R54" s="223"/>
      <c r="S54" s="223"/>
      <c r="T54" s="223"/>
      <c r="U54" s="223"/>
      <c r="V54" s="223"/>
      <c r="W54" s="223"/>
      <c r="X54" s="223"/>
      <c r="Y54" s="223"/>
      <c r="Z54" s="223"/>
      <c r="AA54" s="223"/>
      <c r="AB54" s="223"/>
      <c r="AC54" s="195">
        <f t="shared" si="6"/>
        <v>0</v>
      </c>
      <c r="AD54" s="224"/>
      <c r="AE54" s="209"/>
    </row>
    <row r="55" spans="2:31" outlineLevel="1">
      <c r="B55" s="218"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P1</v>
      </c>
      <c r="C55" s="218">
        <f>IF(C54&gt;0,C54+1,IF(DATE(YEAR('Basisdaten zum Projekt'!$C$5),MONTH('Basisdaten zum Projekt'!$C$5),1)=D55,1,0))</f>
        <v>5</v>
      </c>
      <c r="D55" s="219">
        <f t="shared" si="13"/>
        <v>44774</v>
      </c>
      <c r="E55" s="220"/>
      <c r="F55" s="168">
        <f t="shared" si="10"/>
        <v>0</v>
      </c>
      <c r="G55" s="221"/>
      <c r="H55" s="220"/>
      <c r="I55" s="168">
        <f t="shared" si="11"/>
        <v>0</v>
      </c>
      <c r="J55" s="222"/>
      <c r="M55" s="219">
        <f t="shared" si="12"/>
        <v>44774</v>
      </c>
      <c r="N55" s="223"/>
      <c r="O55" s="223"/>
      <c r="P55" s="223"/>
      <c r="Q55" s="223"/>
      <c r="R55" s="223"/>
      <c r="S55" s="223"/>
      <c r="T55" s="223"/>
      <c r="U55" s="223"/>
      <c r="V55" s="223"/>
      <c r="W55" s="223"/>
      <c r="X55" s="223"/>
      <c r="Y55" s="223"/>
      <c r="Z55" s="223"/>
      <c r="AA55" s="223"/>
      <c r="AB55" s="223"/>
      <c r="AC55" s="195">
        <f t="shared" si="6"/>
        <v>0</v>
      </c>
      <c r="AD55" s="224"/>
      <c r="AE55" s="209"/>
    </row>
    <row r="56" spans="2:31" outlineLevel="1">
      <c r="B56" s="218"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P1</v>
      </c>
      <c r="C56" s="218">
        <f>IF(C55&gt;0,C55+1,IF(DATE(YEAR('Basisdaten zum Projekt'!$C$5),MONTH('Basisdaten zum Projekt'!$C$5),1)=D56,1,0))</f>
        <v>6</v>
      </c>
      <c r="D56" s="219">
        <f t="shared" si="13"/>
        <v>44805</v>
      </c>
      <c r="E56" s="220"/>
      <c r="F56" s="168">
        <f t="shared" si="10"/>
        <v>0</v>
      </c>
      <c r="G56" s="221"/>
      <c r="H56" s="220"/>
      <c r="I56" s="168">
        <f t="shared" si="11"/>
        <v>0</v>
      </c>
      <c r="J56" s="222"/>
      <c r="M56" s="219">
        <f t="shared" si="12"/>
        <v>44805</v>
      </c>
      <c r="N56" s="223"/>
      <c r="O56" s="223"/>
      <c r="P56" s="223"/>
      <c r="Q56" s="223"/>
      <c r="R56" s="223"/>
      <c r="S56" s="223"/>
      <c r="T56" s="223"/>
      <c r="U56" s="223"/>
      <c r="V56" s="223"/>
      <c r="W56" s="223"/>
      <c r="X56" s="223"/>
      <c r="Y56" s="223"/>
      <c r="Z56" s="223"/>
      <c r="AA56" s="223"/>
      <c r="AB56" s="223"/>
      <c r="AC56" s="195">
        <f t="shared" si="6"/>
        <v>0</v>
      </c>
      <c r="AD56" s="224"/>
    </row>
    <row r="57" spans="2:31" outlineLevel="1">
      <c r="B57" s="218"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P1</v>
      </c>
      <c r="C57" s="218">
        <f>IF(C56&gt;0,C56+1,IF(DATE(YEAR('Basisdaten zum Projekt'!$C$5),MONTH('Basisdaten zum Projekt'!$C$5),1)=D57,1,0))</f>
        <v>7</v>
      </c>
      <c r="D57" s="219">
        <f t="shared" si="13"/>
        <v>44835</v>
      </c>
      <c r="E57" s="220"/>
      <c r="F57" s="168">
        <f t="shared" si="10"/>
        <v>0</v>
      </c>
      <c r="G57" s="221"/>
      <c r="H57" s="220"/>
      <c r="I57" s="168">
        <f t="shared" si="11"/>
        <v>0</v>
      </c>
      <c r="J57" s="222"/>
      <c r="M57" s="219">
        <f t="shared" si="12"/>
        <v>44835</v>
      </c>
      <c r="N57" s="223"/>
      <c r="O57" s="223"/>
      <c r="P57" s="223"/>
      <c r="Q57" s="223"/>
      <c r="R57" s="223"/>
      <c r="S57" s="223"/>
      <c r="T57" s="223"/>
      <c r="U57" s="223"/>
      <c r="V57" s="223"/>
      <c r="W57" s="223"/>
      <c r="X57" s="223"/>
      <c r="Y57" s="223"/>
      <c r="Z57" s="223"/>
      <c r="AA57" s="223"/>
      <c r="AB57" s="223"/>
      <c r="AC57" s="195">
        <f t="shared" si="6"/>
        <v>0</v>
      </c>
      <c r="AD57" s="224"/>
      <c r="AE57" s="227"/>
    </row>
    <row r="58" spans="2:31" outlineLevel="1">
      <c r="B58" s="218"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P1</v>
      </c>
      <c r="C58" s="218">
        <f>IF(C57&gt;0,C57+1,IF(DATE(YEAR('Basisdaten zum Projekt'!$C$5),MONTH('Basisdaten zum Projekt'!$C$5),1)=D58,1,0))</f>
        <v>8</v>
      </c>
      <c r="D58" s="219">
        <f t="shared" si="13"/>
        <v>44866</v>
      </c>
      <c r="E58" s="220"/>
      <c r="F58" s="168">
        <f t="shared" si="10"/>
        <v>0</v>
      </c>
      <c r="G58" s="221"/>
      <c r="H58" s="220"/>
      <c r="I58" s="168">
        <f t="shared" si="11"/>
        <v>0</v>
      </c>
      <c r="J58" s="222"/>
      <c r="M58" s="219">
        <f t="shared" si="12"/>
        <v>44866</v>
      </c>
      <c r="N58" s="223"/>
      <c r="O58" s="223"/>
      <c r="P58" s="223"/>
      <c r="Q58" s="223"/>
      <c r="R58" s="223"/>
      <c r="S58" s="223"/>
      <c r="T58" s="223"/>
      <c r="U58" s="223"/>
      <c r="V58" s="223"/>
      <c r="W58" s="223"/>
      <c r="X58" s="223"/>
      <c r="Y58" s="223"/>
      <c r="Z58" s="223"/>
      <c r="AA58" s="223"/>
      <c r="AB58" s="223"/>
      <c r="AC58" s="195">
        <f t="shared" si="6"/>
        <v>0</v>
      </c>
      <c r="AD58" s="224"/>
    </row>
    <row r="59" spans="2:31" outlineLevel="1">
      <c r="B59" s="218"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P1</v>
      </c>
      <c r="C59" s="218">
        <f>IF(C58&gt;0,C58+1,IF(DATE(YEAR('Basisdaten zum Projekt'!$C$5),MONTH('Basisdaten zum Projekt'!$C$5),1)=D59,1,0))</f>
        <v>9</v>
      </c>
      <c r="D59" s="219">
        <f t="shared" si="13"/>
        <v>44896</v>
      </c>
      <c r="E59" s="220"/>
      <c r="F59" s="168">
        <f t="shared" si="10"/>
        <v>0</v>
      </c>
      <c r="G59" s="221"/>
      <c r="H59" s="220"/>
      <c r="I59" s="168">
        <f t="shared" si="11"/>
        <v>0</v>
      </c>
      <c r="J59" s="222"/>
      <c r="M59" s="219">
        <f t="shared" si="12"/>
        <v>44896</v>
      </c>
      <c r="N59" s="223"/>
      <c r="O59" s="223"/>
      <c r="P59" s="223"/>
      <c r="Q59" s="223"/>
      <c r="R59" s="223"/>
      <c r="S59" s="223"/>
      <c r="T59" s="223"/>
      <c r="U59" s="223"/>
      <c r="V59" s="223"/>
      <c r="W59" s="223"/>
      <c r="X59" s="223"/>
      <c r="Y59" s="223"/>
      <c r="Z59" s="223"/>
      <c r="AA59" s="223"/>
      <c r="AB59" s="223"/>
      <c r="AC59" s="195">
        <f t="shared" si="6"/>
        <v>0</v>
      </c>
      <c r="AD59" s="224"/>
    </row>
    <row r="60" spans="2:31">
      <c r="B60" s="228"/>
      <c r="C60" s="229"/>
      <c r="D60" s="230">
        <f>D59</f>
        <v>44896</v>
      </c>
      <c r="E60" s="231"/>
      <c r="F60" s="232">
        <f>SUM(F48:F59)</f>
        <v>0</v>
      </c>
      <c r="G60" s="233">
        <f>SUM(G48:G59)</f>
        <v>0</v>
      </c>
      <c r="H60" s="234"/>
      <c r="I60" s="232">
        <f>SUM(I48:I59)</f>
        <v>0</v>
      </c>
      <c r="J60" s="233">
        <f>SUM(J48:J59)</f>
        <v>0</v>
      </c>
      <c r="M60" s="230">
        <f t="shared" si="12"/>
        <v>44896</v>
      </c>
      <c r="N60" s="235">
        <f>SUM(N48:N59)</f>
        <v>0</v>
      </c>
      <c r="O60" s="236">
        <f>SUM(O48:O59)</f>
        <v>0</v>
      </c>
      <c r="P60" s="235">
        <f>SUM(P48:P59)</f>
        <v>0</v>
      </c>
      <c r="Q60" s="236">
        <f>SUM(Q48:Q59)</f>
        <v>0</v>
      </c>
      <c r="R60" s="236">
        <f>SUM(R48:R59)</f>
        <v>0</v>
      </c>
      <c r="S60" s="236">
        <f t="shared" ref="S60:AB60" si="14">SUM(S48:S59)</f>
        <v>0</v>
      </c>
      <c r="T60" s="236">
        <f t="shared" si="14"/>
        <v>0</v>
      </c>
      <c r="U60" s="236">
        <f t="shared" si="14"/>
        <v>0</v>
      </c>
      <c r="V60" s="236">
        <f t="shared" si="14"/>
        <v>0</v>
      </c>
      <c r="W60" s="236">
        <f t="shared" si="14"/>
        <v>0</v>
      </c>
      <c r="X60" s="236">
        <f t="shared" si="14"/>
        <v>0</v>
      </c>
      <c r="Y60" s="236">
        <f t="shared" si="14"/>
        <v>0</v>
      </c>
      <c r="Z60" s="236">
        <f t="shared" si="14"/>
        <v>0</v>
      </c>
      <c r="AA60" s="236">
        <f t="shared" si="14"/>
        <v>0</v>
      </c>
      <c r="AB60" s="236">
        <f t="shared" si="14"/>
        <v>0</v>
      </c>
      <c r="AC60" s="236">
        <f>SUM(AC48:AC59)</f>
        <v>0</v>
      </c>
      <c r="AD60" s="224"/>
    </row>
    <row r="61" spans="2:31" ht="28.5" customHeight="1">
      <c r="B61" s="158"/>
      <c r="C61" s="158"/>
      <c r="N61" s="235">
        <f>IFERROR(N60/$H$6,0)</f>
        <v>0</v>
      </c>
      <c r="O61" s="235">
        <f>IFERROR(O60/$H$6,0)</f>
        <v>0</v>
      </c>
      <c r="P61" s="235">
        <f>IFERROR(P60/$H$6,0)</f>
        <v>0</v>
      </c>
      <c r="Q61" s="235">
        <f>IFERROR(Q60/$H$6,0)</f>
        <v>0</v>
      </c>
      <c r="R61" s="235">
        <f>IFERROR(R60/$H$6,0)</f>
        <v>0</v>
      </c>
      <c r="S61" s="235">
        <f t="shared" ref="S61:AB61" si="15">IFERROR(S60/$H$6,0)</f>
        <v>0</v>
      </c>
      <c r="T61" s="235">
        <f t="shared" si="15"/>
        <v>0</v>
      </c>
      <c r="U61" s="235">
        <f t="shared" si="15"/>
        <v>0</v>
      </c>
      <c r="V61" s="235">
        <f t="shared" si="15"/>
        <v>0</v>
      </c>
      <c r="W61" s="235">
        <f t="shared" si="15"/>
        <v>0</v>
      </c>
      <c r="X61" s="235">
        <f t="shared" si="15"/>
        <v>0</v>
      </c>
      <c r="Y61" s="235">
        <f t="shared" si="15"/>
        <v>0</v>
      </c>
      <c r="Z61" s="235">
        <f t="shared" si="15"/>
        <v>0</v>
      </c>
      <c r="AA61" s="235">
        <f t="shared" si="15"/>
        <v>0</v>
      </c>
      <c r="AB61" s="235">
        <f t="shared" si="15"/>
        <v>0</v>
      </c>
      <c r="AC61" s="235">
        <f>IFERROR(AC60/$H$6,0)</f>
        <v>0</v>
      </c>
      <c r="AD61" s="237" t="s">
        <v>394</v>
      </c>
    </row>
    <row r="62" spans="2:31">
      <c r="B62" s="158"/>
      <c r="C62" s="158"/>
      <c r="N62" s="238"/>
      <c r="O62" s="238"/>
      <c r="P62" s="238"/>
      <c r="Q62" s="238"/>
      <c r="R62" s="238"/>
      <c r="S62" s="239"/>
      <c r="T62" s="240"/>
      <c r="U62" s="241"/>
      <c r="V62" s="241"/>
      <c r="W62" s="241"/>
      <c r="X62" s="241"/>
      <c r="Y62" s="241"/>
      <c r="Z62" s="241"/>
      <c r="AA62" s="241"/>
      <c r="AB62" s="242"/>
      <c r="AC62" s="238"/>
      <c r="AD62" s="243"/>
    </row>
    <row r="63" spans="2:31" outlineLevel="1">
      <c r="B63" s="218"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P1</v>
      </c>
      <c r="C63" s="218">
        <f>IF(C59&gt;0,C59+1,IF(DATE(YEAR('Basisdaten zum Projekt'!$C$5),MONTH('Basisdaten zum Projekt'!$C$5),1)=D63,1,0))</f>
        <v>10</v>
      </c>
      <c r="D63" s="219">
        <f>DATE(YEAR(D59),MONTH(D59)+1,DAY(D59))</f>
        <v>44927</v>
      </c>
      <c r="E63" s="244"/>
      <c r="F63" s="245">
        <f t="shared" ref="F63:F74" si="16">215/12*E63</f>
        <v>0</v>
      </c>
      <c r="G63" s="246"/>
      <c r="H63" s="244"/>
      <c r="I63" s="245">
        <f t="shared" ref="I63:I74" si="17">215/12*H63</f>
        <v>0</v>
      </c>
      <c r="J63" s="247"/>
      <c r="M63" s="219">
        <f t="shared" si="12"/>
        <v>44927</v>
      </c>
      <c r="N63" s="223"/>
      <c r="O63" s="223"/>
      <c r="P63" s="223"/>
      <c r="Q63" s="223"/>
      <c r="R63" s="223"/>
      <c r="S63" s="223"/>
      <c r="T63" s="223"/>
      <c r="U63" s="223"/>
      <c r="V63" s="223"/>
      <c r="W63" s="223"/>
      <c r="X63" s="223"/>
      <c r="Y63" s="223"/>
      <c r="Z63" s="223"/>
      <c r="AA63" s="223"/>
      <c r="AB63" s="223"/>
      <c r="AC63" s="195">
        <f t="shared" ref="AC63:AC74" si="18">SUM(N63:AB63)</f>
        <v>0</v>
      </c>
      <c r="AD63" s="224"/>
      <c r="AE63" s="227"/>
    </row>
    <row r="64" spans="2:31" outlineLevel="1">
      <c r="B64" s="218"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P1</v>
      </c>
      <c r="C64" s="218">
        <f>IF(C63&gt;0,C63+1,IF(DATE(YEAR('Basisdaten zum Projekt'!$C$5),MONTH('Basisdaten zum Projekt'!$C$5),1)=D64,1,0))</f>
        <v>11</v>
      </c>
      <c r="D64" s="219">
        <f t="shared" ref="D64:D74" si="19">DATE(YEAR(D63),MONTH(D63)+1,DAY(D63))</f>
        <v>44958</v>
      </c>
      <c r="E64" s="220"/>
      <c r="F64" s="168">
        <f t="shared" si="16"/>
        <v>0</v>
      </c>
      <c r="G64" s="225"/>
      <c r="H64" s="220"/>
      <c r="I64" s="168">
        <f t="shared" si="17"/>
        <v>0</v>
      </c>
      <c r="J64" s="226"/>
      <c r="M64" s="219">
        <f t="shared" si="12"/>
        <v>44958</v>
      </c>
      <c r="N64" s="223"/>
      <c r="O64" s="223"/>
      <c r="P64" s="223"/>
      <c r="Q64" s="223"/>
      <c r="R64" s="223"/>
      <c r="S64" s="223"/>
      <c r="T64" s="223"/>
      <c r="U64" s="223"/>
      <c r="V64" s="223"/>
      <c r="W64" s="223"/>
      <c r="X64" s="223"/>
      <c r="Y64" s="223"/>
      <c r="Z64" s="223"/>
      <c r="AA64" s="223"/>
      <c r="AB64" s="223"/>
      <c r="AC64" s="195">
        <f t="shared" si="18"/>
        <v>0</v>
      </c>
      <c r="AD64" s="224"/>
    </row>
    <row r="65" spans="2:30" outlineLevel="1">
      <c r="B65" s="218"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P1</v>
      </c>
      <c r="C65" s="218">
        <f>IF(C64&gt;0,C64+1,IF(DATE(YEAR('Basisdaten zum Projekt'!$C$5),MONTH('Basisdaten zum Projekt'!$C$5),1)=D65,1,0))</f>
        <v>12</v>
      </c>
      <c r="D65" s="219">
        <f t="shared" si="19"/>
        <v>44986</v>
      </c>
      <c r="E65" s="220"/>
      <c r="F65" s="168">
        <f t="shared" si="16"/>
        <v>0</v>
      </c>
      <c r="G65" s="225"/>
      <c r="H65" s="220"/>
      <c r="I65" s="168">
        <f t="shared" si="17"/>
        <v>0</v>
      </c>
      <c r="J65" s="226"/>
      <c r="M65" s="219">
        <f t="shared" si="12"/>
        <v>44986</v>
      </c>
      <c r="N65" s="223"/>
      <c r="O65" s="223"/>
      <c r="P65" s="223"/>
      <c r="Q65" s="223"/>
      <c r="R65" s="223"/>
      <c r="S65" s="223"/>
      <c r="T65" s="223"/>
      <c r="U65" s="223"/>
      <c r="V65" s="223"/>
      <c r="W65" s="223"/>
      <c r="X65" s="223"/>
      <c r="Y65" s="223"/>
      <c r="Z65" s="223"/>
      <c r="AA65" s="223"/>
      <c r="AB65" s="223"/>
      <c r="AC65" s="195">
        <f t="shared" si="18"/>
        <v>0</v>
      </c>
      <c r="AD65" s="224"/>
    </row>
    <row r="66" spans="2:30" outlineLevel="1">
      <c r="B66" s="218"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P2</v>
      </c>
      <c r="C66" s="218">
        <f>IF(C65&gt;0,C65+1,IF(DATE(YEAR('Basisdaten zum Projekt'!$C$5),MONTH('Basisdaten zum Projekt'!$C$5),1)=D66,1,0))</f>
        <v>13</v>
      </c>
      <c r="D66" s="219">
        <f t="shared" si="19"/>
        <v>45017</v>
      </c>
      <c r="E66" s="220"/>
      <c r="F66" s="168">
        <f t="shared" si="16"/>
        <v>0</v>
      </c>
      <c r="G66" s="221"/>
      <c r="H66" s="220"/>
      <c r="I66" s="168">
        <f t="shared" si="17"/>
        <v>0</v>
      </c>
      <c r="J66" s="222"/>
      <c r="M66" s="219">
        <f t="shared" si="12"/>
        <v>45017</v>
      </c>
      <c r="N66" s="223"/>
      <c r="O66" s="223"/>
      <c r="P66" s="223"/>
      <c r="Q66" s="223"/>
      <c r="R66" s="223"/>
      <c r="S66" s="223"/>
      <c r="T66" s="223"/>
      <c r="U66" s="223"/>
      <c r="V66" s="223"/>
      <c r="W66" s="223"/>
      <c r="X66" s="223"/>
      <c r="Y66" s="223"/>
      <c r="Z66" s="223"/>
      <c r="AA66" s="223"/>
      <c r="AB66" s="223"/>
      <c r="AC66" s="195">
        <f t="shared" si="18"/>
        <v>0</v>
      </c>
      <c r="AD66" s="224"/>
    </row>
    <row r="67" spans="2:30" outlineLevel="1">
      <c r="B67" s="218"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P2</v>
      </c>
      <c r="C67" s="218">
        <f>IF(C66&gt;0,C66+1,IF(DATE(YEAR('Basisdaten zum Projekt'!$C$5),MONTH('Basisdaten zum Projekt'!$C$5),1)=D67,1,0))</f>
        <v>14</v>
      </c>
      <c r="D67" s="219">
        <f t="shared" si="19"/>
        <v>45047</v>
      </c>
      <c r="E67" s="220"/>
      <c r="F67" s="168">
        <f t="shared" si="16"/>
        <v>0</v>
      </c>
      <c r="G67" s="221"/>
      <c r="H67" s="220"/>
      <c r="I67" s="168">
        <f t="shared" si="17"/>
        <v>0</v>
      </c>
      <c r="J67" s="222"/>
      <c r="M67" s="219">
        <f t="shared" si="12"/>
        <v>45047</v>
      </c>
      <c r="N67" s="223"/>
      <c r="O67" s="223"/>
      <c r="P67" s="223"/>
      <c r="Q67" s="223"/>
      <c r="R67" s="223"/>
      <c r="S67" s="223"/>
      <c r="T67" s="223"/>
      <c r="U67" s="223"/>
      <c r="V67" s="223"/>
      <c r="W67" s="223"/>
      <c r="X67" s="223"/>
      <c r="Y67" s="223"/>
      <c r="Z67" s="223"/>
      <c r="AA67" s="223"/>
      <c r="AB67" s="223"/>
      <c r="AC67" s="195">
        <f t="shared" si="18"/>
        <v>0</v>
      </c>
      <c r="AD67" s="224"/>
    </row>
    <row r="68" spans="2:30" outlineLevel="1">
      <c r="B68" s="218"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P2</v>
      </c>
      <c r="C68" s="218">
        <f>IF(C67&gt;0,C67+1,IF(DATE(YEAR('Basisdaten zum Projekt'!$C$5),MONTH('Basisdaten zum Projekt'!$C$5),1)=D68,1,0))</f>
        <v>15</v>
      </c>
      <c r="D68" s="219">
        <f t="shared" si="19"/>
        <v>45078</v>
      </c>
      <c r="E68" s="220"/>
      <c r="F68" s="168">
        <f t="shared" si="16"/>
        <v>0</v>
      </c>
      <c r="G68" s="221"/>
      <c r="H68" s="220"/>
      <c r="I68" s="168">
        <f t="shared" si="17"/>
        <v>0</v>
      </c>
      <c r="J68" s="222"/>
      <c r="M68" s="219">
        <f t="shared" si="12"/>
        <v>45078</v>
      </c>
      <c r="N68" s="223"/>
      <c r="O68" s="223"/>
      <c r="P68" s="223"/>
      <c r="Q68" s="223"/>
      <c r="R68" s="223"/>
      <c r="S68" s="223"/>
      <c r="T68" s="223"/>
      <c r="U68" s="223"/>
      <c r="V68" s="223"/>
      <c r="W68" s="223"/>
      <c r="X68" s="223"/>
      <c r="Y68" s="223"/>
      <c r="Z68" s="223"/>
      <c r="AA68" s="223"/>
      <c r="AB68" s="223"/>
      <c r="AC68" s="195">
        <f t="shared" si="18"/>
        <v>0</v>
      </c>
      <c r="AD68" s="224"/>
    </row>
    <row r="69" spans="2:30" outlineLevel="1">
      <c r="B69" s="218"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P2</v>
      </c>
      <c r="C69" s="218">
        <f>IF(C68&gt;0,C68+1,IF(DATE(YEAR('Basisdaten zum Projekt'!$C$5),MONTH('Basisdaten zum Projekt'!$C$5),1)=D69,1,0))</f>
        <v>16</v>
      </c>
      <c r="D69" s="219">
        <f t="shared" si="19"/>
        <v>45108</v>
      </c>
      <c r="E69" s="220"/>
      <c r="F69" s="168">
        <f t="shared" si="16"/>
        <v>0</v>
      </c>
      <c r="G69" s="221"/>
      <c r="H69" s="220"/>
      <c r="I69" s="168">
        <f t="shared" si="17"/>
        <v>0</v>
      </c>
      <c r="J69" s="222"/>
      <c r="M69" s="219">
        <f t="shared" si="12"/>
        <v>45108</v>
      </c>
      <c r="N69" s="223"/>
      <c r="O69" s="223"/>
      <c r="P69" s="223"/>
      <c r="Q69" s="223"/>
      <c r="R69" s="223"/>
      <c r="S69" s="223"/>
      <c r="T69" s="223"/>
      <c r="U69" s="223"/>
      <c r="V69" s="223"/>
      <c r="W69" s="223"/>
      <c r="X69" s="223"/>
      <c r="Y69" s="223"/>
      <c r="Z69" s="223"/>
      <c r="AA69" s="223"/>
      <c r="AB69" s="223"/>
      <c r="AC69" s="195">
        <f t="shared" si="18"/>
        <v>0</v>
      </c>
      <c r="AD69" s="224"/>
    </row>
    <row r="70" spans="2:30" outlineLevel="1">
      <c r="B70" s="218"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P2</v>
      </c>
      <c r="C70" s="218">
        <f>IF(C69&gt;0,C69+1,IF(DATE(YEAR('Basisdaten zum Projekt'!$C$5),MONTH('Basisdaten zum Projekt'!$C$5),1)=D70,1,0))</f>
        <v>17</v>
      </c>
      <c r="D70" s="219">
        <f t="shared" si="19"/>
        <v>45139</v>
      </c>
      <c r="E70" s="220"/>
      <c r="F70" s="168">
        <f t="shared" si="16"/>
        <v>0</v>
      </c>
      <c r="G70" s="221"/>
      <c r="H70" s="220"/>
      <c r="I70" s="168">
        <f t="shared" si="17"/>
        <v>0</v>
      </c>
      <c r="J70" s="222"/>
      <c r="M70" s="219">
        <f t="shared" si="12"/>
        <v>45139</v>
      </c>
      <c r="N70" s="223"/>
      <c r="O70" s="223"/>
      <c r="P70" s="223"/>
      <c r="Q70" s="223"/>
      <c r="R70" s="223"/>
      <c r="S70" s="223"/>
      <c r="T70" s="223"/>
      <c r="U70" s="223"/>
      <c r="V70" s="223"/>
      <c r="W70" s="223"/>
      <c r="X70" s="223"/>
      <c r="Y70" s="223"/>
      <c r="Z70" s="223"/>
      <c r="AA70" s="223"/>
      <c r="AB70" s="223"/>
      <c r="AC70" s="195">
        <f t="shared" si="18"/>
        <v>0</v>
      </c>
      <c r="AD70" s="224"/>
    </row>
    <row r="71" spans="2:30" outlineLevel="1">
      <c r="B71" s="218"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P2</v>
      </c>
      <c r="C71" s="218">
        <f>IF(C70&gt;0,C70+1,IF(DATE(YEAR('Basisdaten zum Projekt'!$C$5),MONTH('Basisdaten zum Projekt'!$C$5),1)=D71,1,0))</f>
        <v>18</v>
      </c>
      <c r="D71" s="219">
        <f t="shared" si="19"/>
        <v>45170</v>
      </c>
      <c r="E71" s="220"/>
      <c r="F71" s="168">
        <f t="shared" si="16"/>
        <v>0</v>
      </c>
      <c r="G71" s="221"/>
      <c r="H71" s="220"/>
      <c r="I71" s="168">
        <f t="shared" si="17"/>
        <v>0</v>
      </c>
      <c r="J71" s="222"/>
      <c r="M71" s="219">
        <f t="shared" si="12"/>
        <v>45170</v>
      </c>
      <c r="N71" s="223"/>
      <c r="O71" s="223"/>
      <c r="P71" s="223"/>
      <c r="Q71" s="223"/>
      <c r="R71" s="223"/>
      <c r="S71" s="223"/>
      <c r="T71" s="223"/>
      <c r="U71" s="223"/>
      <c r="V71" s="223"/>
      <c r="W71" s="223"/>
      <c r="X71" s="223"/>
      <c r="Y71" s="223"/>
      <c r="Z71" s="223"/>
      <c r="AA71" s="223"/>
      <c r="AB71" s="223"/>
      <c r="AC71" s="195">
        <f t="shared" si="18"/>
        <v>0</v>
      </c>
      <c r="AD71" s="224"/>
    </row>
    <row r="72" spans="2:30" outlineLevel="1">
      <c r="B72" s="218"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P2</v>
      </c>
      <c r="C72" s="218">
        <f>IF(C71&gt;0,C71+1,IF(DATE(YEAR('Basisdaten zum Projekt'!$C$5),MONTH('Basisdaten zum Projekt'!$C$5),1)=D72,1,0))</f>
        <v>19</v>
      </c>
      <c r="D72" s="219">
        <f t="shared" si="19"/>
        <v>45200</v>
      </c>
      <c r="E72" s="220"/>
      <c r="F72" s="168">
        <f t="shared" si="16"/>
        <v>0</v>
      </c>
      <c r="G72" s="221"/>
      <c r="H72" s="220"/>
      <c r="I72" s="168">
        <f t="shared" si="17"/>
        <v>0</v>
      </c>
      <c r="J72" s="222"/>
      <c r="M72" s="219">
        <f t="shared" si="12"/>
        <v>45200</v>
      </c>
      <c r="N72" s="223"/>
      <c r="O72" s="223"/>
      <c r="P72" s="223"/>
      <c r="Q72" s="223"/>
      <c r="R72" s="223"/>
      <c r="S72" s="223"/>
      <c r="T72" s="223"/>
      <c r="U72" s="223"/>
      <c r="V72" s="223"/>
      <c r="W72" s="223"/>
      <c r="X72" s="223"/>
      <c r="Y72" s="223"/>
      <c r="Z72" s="223"/>
      <c r="AA72" s="223"/>
      <c r="AB72" s="223"/>
      <c r="AC72" s="195">
        <f t="shared" si="18"/>
        <v>0</v>
      </c>
      <c r="AD72" s="224"/>
    </row>
    <row r="73" spans="2:30" outlineLevel="1">
      <c r="B73" s="218"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P2</v>
      </c>
      <c r="C73" s="218">
        <f>IF(C72&gt;0,C72+1,IF(DATE(YEAR('Basisdaten zum Projekt'!$C$5),MONTH('Basisdaten zum Projekt'!$C$5),1)=D73,1,0))</f>
        <v>20</v>
      </c>
      <c r="D73" s="219">
        <f t="shared" si="19"/>
        <v>45231</v>
      </c>
      <c r="E73" s="220"/>
      <c r="F73" s="168">
        <f t="shared" si="16"/>
        <v>0</v>
      </c>
      <c r="G73" s="221"/>
      <c r="H73" s="220"/>
      <c r="I73" s="168">
        <f t="shared" si="17"/>
        <v>0</v>
      </c>
      <c r="J73" s="222"/>
      <c r="M73" s="219">
        <f t="shared" si="12"/>
        <v>45231</v>
      </c>
      <c r="N73" s="223"/>
      <c r="O73" s="223"/>
      <c r="P73" s="223"/>
      <c r="Q73" s="223"/>
      <c r="R73" s="223"/>
      <c r="S73" s="223"/>
      <c r="T73" s="223"/>
      <c r="U73" s="223"/>
      <c r="V73" s="223"/>
      <c r="W73" s="223"/>
      <c r="X73" s="223"/>
      <c r="Y73" s="223"/>
      <c r="Z73" s="223"/>
      <c r="AA73" s="223"/>
      <c r="AB73" s="223"/>
      <c r="AC73" s="195">
        <f t="shared" si="18"/>
        <v>0</v>
      </c>
      <c r="AD73" s="224"/>
    </row>
    <row r="74" spans="2:30" outlineLevel="1">
      <c r="B74" s="218"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P2</v>
      </c>
      <c r="C74" s="218">
        <f>IF(C73&gt;0,C73+1,IF(DATE(YEAR('Basisdaten zum Projekt'!$C$5),MONTH('Basisdaten zum Projekt'!$C$5),1)=D74,1,0))</f>
        <v>21</v>
      </c>
      <c r="D74" s="219">
        <f t="shared" si="19"/>
        <v>45261</v>
      </c>
      <c r="E74" s="220"/>
      <c r="F74" s="168">
        <f t="shared" si="16"/>
        <v>0</v>
      </c>
      <c r="G74" s="221"/>
      <c r="H74" s="220"/>
      <c r="I74" s="168">
        <f t="shared" si="17"/>
        <v>0</v>
      </c>
      <c r="J74" s="222"/>
      <c r="M74" s="219">
        <f t="shared" si="12"/>
        <v>45261</v>
      </c>
      <c r="N74" s="223"/>
      <c r="O74" s="223"/>
      <c r="P74" s="223"/>
      <c r="Q74" s="223"/>
      <c r="R74" s="223"/>
      <c r="S74" s="223"/>
      <c r="T74" s="223"/>
      <c r="U74" s="223"/>
      <c r="V74" s="223"/>
      <c r="W74" s="223"/>
      <c r="X74" s="223"/>
      <c r="Y74" s="223"/>
      <c r="Z74" s="223"/>
      <c r="AA74" s="223"/>
      <c r="AB74" s="223"/>
      <c r="AC74" s="195">
        <f t="shared" si="18"/>
        <v>0</v>
      </c>
      <c r="AD74" s="224"/>
    </row>
    <row r="75" spans="2:30">
      <c r="B75" s="228"/>
      <c r="C75" s="229"/>
      <c r="D75" s="230">
        <f>D74</f>
        <v>45261</v>
      </c>
      <c r="E75" s="231"/>
      <c r="F75" s="232">
        <f>SUM(F63:F74)</f>
        <v>0</v>
      </c>
      <c r="G75" s="233">
        <f>SUM(G63:G74)</f>
        <v>0</v>
      </c>
      <c r="H75" s="248"/>
      <c r="I75" s="232">
        <f>SUM(I63:I74)</f>
        <v>0</v>
      </c>
      <c r="J75" s="233">
        <f>SUM(J63:J74)</f>
        <v>0</v>
      </c>
      <c r="M75" s="230">
        <f t="shared" si="12"/>
        <v>45261</v>
      </c>
      <c r="N75" s="236">
        <f>SUM(N63:N74)</f>
        <v>0</v>
      </c>
      <c r="O75" s="236">
        <f>SUM(O63:O74)</f>
        <v>0</v>
      </c>
      <c r="P75" s="236">
        <f>SUM(P63:P74)</f>
        <v>0</v>
      </c>
      <c r="Q75" s="236">
        <f>SUM(Q63:Q74)</f>
        <v>0</v>
      </c>
      <c r="R75" s="236">
        <f>SUM(R63:R74)</f>
        <v>0</v>
      </c>
      <c r="S75" s="236">
        <f t="shared" ref="S75:AB75" si="20">SUM(S63:S74)</f>
        <v>0</v>
      </c>
      <c r="T75" s="236">
        <f t="shared" si="20"/>
        <v>0</v>
      </c>
      <c r="U75" s="236">
        <f t="shared" si="20"/>
        <v>0</v>
      </c>
      <c r="V75" s="236">
        <f t="shared" si="20"/>
        <v>0</v>
      </c>
      <c r="W75" s="236">
        <f t="shared" si="20"/>
        <v>0</v>
      </c>
      <c r="X75" s="236">
        <f t="shared" si="20"/>
        <v>0</v>
      </c>
      <c r="Y75" s="236">
        <f t="shared" si="20"/>
        <v>0</v>
      </c>
      <c r="Z75" s="236">
        <f t="shared" si="20"/>
        <v>0</v>
      </c>
      <c r="AA75" s="236">
        <f t="shared" si="20"/>
        <v>0</v>
      </c>
      <c r="AB75" s="236">
        <f t="shared" si="20"/>
        <v>0</v>
      </c>
      <c r="AC75" s="236">
        <f>SUM(AC63:AC74)</f>
        <v>0</v>
      </c>
      <c r="AD75" s="224"/>
    </row>
    <row r="76" spans="2:30" ht="28.5" customHeight="1">
      <c r="B76" s="158"/>
      <c r="C76" s="158"/>
      <c r="N76" s="235">
        <f>IFERROR(N75/$H$6,0)</f>
        <v>0</v>
      </c>
      <c r="O76" s="235">
        <f>IFERROR(O75/$H$6,0)</f>
        <v>0</v>
      </c>
      <c r="P76" s="235">
        <f>IFERROR(P75/$H$6,0)</f>
        <v>0</v>
      </c>
      <c r="Q76" s="235">
        <f>IFERROR(Q75/$H$6,0)</f>
        <v>0</v>
      </c>
      <c r="R76" s="235">
        <f>IFERROR(R75/$H$6,0)</f>
        <v>0</v>
      </c>
      <c r="S76" s="235">
        <f t="shared" ref="S76:AB76" si="21">IFERROR(S75/$H$6,0)</f>
        <v>0</v>
      </c>
      <c r="T76" s="235">
        <f t="shared" si="21"/>
        <v>0</v>
      </c>
      <c r="U76" s="235">
        <f t="shared" si="21"/>
        <v>0</v>
      </c>
      <c r="V76" s="235">
        <f t="shared" si="21"/>
        <v>0</v>
      </c>
      <c r="W76" s="235">
        <f t="shared" si="21"/>
        <v>0</v>
      </c>
      <c r="X76" s="235">
        <f t="shared" si="21"/>
        <v>0</v>
      </c>
      <c r="Y76" s="235">
        <f t="shared" si="21"/>
        <v>0</v>
      </c>
      <c r="Z76" s="235">
        <f t="shared" si="21"/>
        <v>0</v>
      </c>
      <c r="AA76" s="235">
        <f t="shared" si="21"/>
        <v>0</v>
      </c>
      <c r="AB76" s="235">
        <f t="shared" si="21"/>
        <v>0</v>
      </c>
      <c r="AC76" s="235">
        <f>IFERROR(AC75/$H$6,0)</f>
        <v>0</v>
      </c>
      <c r="AD76" s="237" t="s">
        <v>394</v>
      </c>
    </row>
    <row r="77" spans="2:30">
      <c r="B77" s="158"/>
      <c r="C77" s="158"/>
      <c r="N77" s="238"/>
      <c r="O77" s="238"/>
      <c r="P77" s="238"/>
      <c r="Q77" s="238"/>
      <c r="R77" s="238"/>
      <c r="S77" s="239"/>
      <c r="T77" s="240"/>
      <c r="U77" s="241"/>
      <c r="V77" s="241"/>
      <c r="W77" s="241"/>
      <c r="X77" s="241"/>
      <c r="Y77" s="241"/>
      <c r="Z77" s="241"/>
      <c r="AA77" s="241"/>
      <c r="AB77" s="242"/>
      <c r="AC77" s="238"/>
      <c r="AD77" s="243"/>
    </row>
    <row r="78" spans="2:30" outlineLevel="1">
      <c r="B78" s="218"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P2</v>
      </c>
      <c r="C78" s="218">
        <f>IF(C74&gt;0,C74+1,IF(DATE(YEAR('Basisdaten zum Projekt'!$C$5),MONTH('Basisdaten zum Projekt'!$C$5),1)=D78,1,0))</f>
        <v>22</v>
      </c>
      <c r="D78" s="219">
        <f>DATE(YEAR(D74),MONTH(D74)+1,DAY(D74))</f>
        <v>45292</v>
      </c>
      <c r="E78" s="244"/>
      <c r="F78" s="245">
        <f t="shared" ref="F78:F89" si="22">215/12*E78</f>
        <v>0</v>
      </c>
      <c r="G78" s="246"/>
      <c r="H78" s="244"/>
      <c r="I78" s="245">
        <f t="shared" ref="I78:I89" si="23">215/12*H78</f>
        <v>0</v>
      </c>
      <c r="J78" s="247"/>
      <c r="M78" s="219">
        <f t="shared" si="12"/>
        <v>45292</v>
      </c>
      <c r="N78" s="223"/>
      <c r="O78" s="223"/>
      <c r="P78" s="223"/>
      <c r="Q78" s="223"/>
      <c r="R78" s="223"/>
      <c r="S78" s="223"/>
      <c r="T78" s="223"/>
      <c r="U78" s="223"/>
      <c r="V78" s="223"/>
      <c r="W78" s="223"/>
      <c r="X78" s="223"/>
      <c r="Y78" s="223"/>
      <c r="Z78" s="223"/>
      <c r="AA78" s="223"/>
      <c r="AB78" s="223"/>
      <c r="AC78" s="195">
        <f t="shared" ref="AC78:AC89" si="24">SUM(N78:AB78)</f>
        <v>0</v>
      </c>
      <c r="AD78" s="224"/>
    </row>
    <row r="79" spans="2:30" outlineLevel="1">
      <c r="B79" s="218"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P2</v>
      </c>
      <c r="C79" s="218">
        <f>IF(C78&gt;0,C78+1,IF(DATE(YEAR('Basisdaten zum Projekt'!$C$5),MONTH('Basisdaten zum Projekt'!$C$5),1)=D79,1,0))</f>
        <v>23</v>
      </c>
      <c r="D79" s="219">
        <f t="shared" ref="D79:D89" si="25">DATE(YEAR(D78),MONTH(D78)+1,DAY(D78))</f>
        <v>45323</v>
      </c>
      <c r="E79" s="220"/>
      <c r="F79" s="168">
        <f t="shared" si="22"/>
        <v>0</v>
      </c>
      <c r="G79" s="221"/>
      <c r="H79" s="220"/>
      <c r="I79" s="168">
        <f t="shared" si="23"/>
        <v>0</v>
      </c>
      <c r="J79" s="222"/>
      <c r="M79" s="219">
        <f t="shared" si="12"/>
        <v>45323</v>
      </c>
      <c r="N79" s="223"/>
      <c r="O79" s="223"/>
      <c r="P79" s="223"/>
      <c r="Q79" s="223"/>
      <c r="R79" s="223"/>
      <c r="S79" s="223"/>
      <c r="T79" s="223"/>
      <c r="U79" s="223"/>
      <c r="V79" s="223"/>
      <c r="W79" s="223"/>
      <c r="X79" s="223"/>
      <c r="Y79" s="223"/>
      <c r="Z79" s="223"/>
      <c r="AA79" s="223"/>
      <c r="AB79" s="223"/>
      <c r="AC79" s="195">
        <f t="shared" si="24"/>
        <v>0</v>
      </c>
      <c r="AD79" s="224"/>
    </row>
    <row r="80" spans="2:30" outlineLevel="1">
      <c r="B80" s="218"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P2</v>
      </c>
      <c r="C80" s="218">
        <f>IF(C79&gt;0,C79+1,IF(DATE(YEAR('Basisdaten zum Projekt'!$C$5),MONTH('Basisdaten zum Projekt'!$C$5),1)=D80,1,0))</f>
        <v>24</v>
      </c>
      <c r="D80" s="219">
        <f t="shared" si="25"/>
        <v>45352</v>
      </c>
      <c r="E80" s="220"/>
      <c r="F80" s="168">
        <f t="shared" si="22"/>
        <v>0</v>
      </c>
      <c r="G80" s="221"/>
      <c r="H80" s="220"/>
      <c r="I80" s="168">
        <f t="shared" si="23"/>
        <v>0</v>
      </c>
      <c r="J80" s="222"/>
      <c r="M80" s="219">
        <f t="shared" si="12"/>
        <v>45352</v>
      </c>
      <c r="N80" s="223"/>
      <c r="O80" s="223"/>
      <c r="P80" s="223"/>
      <c r="Q80" s="223"/>
      <c r="R80" s="223"/>
      <c r="S80" s="223"/>
      <c r="T80" s="223"/>
      <c r="U80" s="223"/>
      <c r="V80" s="223"/>
      <c r="W80" s="223"/>
      <c r="X80" s="223"/>
      <c r="Y80" s="223"/>
      <c r="Z80" s="223"/>
      <c r="AA80" s="223"/>
      <c r="AB80" s="223"/>
      <c r="AC80" s="195">
        <f t="shared" si="24"/>
        <v>0</v>
      </c>
      <c r="AD80" s="224"/>
    </row>
    <row r="81" spans="2:30" outlineLevel="1">
      <c r="B81" s="218"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P2</v>
      </c>
      <c r="C81" s="218">
        <f>IF(C80&gt;0,C80+1,IF(DATE(YEAR('Basisdaten zum Projekt'!$C$5),MONTH('Basisdaten zum Projekt'!$C$5),1)=D81,1,0))</f>
        <v>25</v>
      </c>
      <c r="D81" s="219">
        <f t="shared" si="25"/>
        <v>45383</v>
      </c>
      <c r="E81" s="220"/>
      <c r="F81" s="168">
        <f t="shared" si="22"/>
        <v>0</v>
      </c>
      <c r="G81" s="221"/>
      <c r="H81" s="220"/>
      <c r="I81" s="168">
        <f t="shared" si="23"/>
        <v>0</v>
      </c>
      <c r="J81" s="222"/>
      <c r="M81" s="219">
        <f t="shared" si="12"/>
        <v>45383</v>
      </c>
      <c r="N81" s="223"/>
      <c r="O81" s="223"/>
      <c r="P81" s="223"/>
      <c r="Q81" s="223"/>
      <c r="R81" s="223"/>
      <c r="S81" s="223"/>
      <c r="T81" s="223"/>
      <c r="U81" s="223"/>
      <c r="V81" s="223"/>
      <c r="W81" s="223"/>
      <c r="X81" s="223"/>
      <c r="Y81" s="223"/>
      <c r="Z81" s="223"/>
      <c r="AA81" s="223"/>
      <c r="AB81" s="223"/>
      <c r="AC81" s="195">
        <f t="shared" si="24"/>
        <v>0</v>
      </c>
      <c r="AD81" s="224"/>
    </row>
    <row r="82" spans="2:30" outlineLevel="1">
      <c r="B82" s="218"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P2</v>
      </c>
      <c r="C82" s="218">
        <f>IF(C81&gt;0,C81+1,IF(DATE(YEAR('Basisdaten zum Projekt'!$C$5),MONTH('Basisdaten zum Projekt'!$C$5),1)=D82,1,0))</f>
        <v>26</v>
      </c>
      <c r="D82" s="219">
        <f t="shared" si="25"/>
        <v>45413</v>
      </c>
      <c r="E82" s="220"/>
      <c r="F82" s="168">
        <f t="shared" si="22"/>
        <v>0</v>
      </c>
      <c r="G82" s="221"/>
      <c r="H82" s="220"/>
      <c r="I82" s="168">
        <f t="shared" si="23"/>
        <v>0</v>
      </c>
      <c r="J82" s="222"/>
      <c r="M82" s="219">
        <f t="shared" si="12"/>
        <v>45413</v>
      </c>
      <c r="N82" s="223"/>
      <c r="O82" s="223"/>
      <c r="P82" s="223"/>
      <c r="Q82" s="223"/>
      <c r="R82" s="223"/>
      <c r="S82" s="223"/>
      <c r="T82" s="223"/>
      <c r="U82" s="223"/>
      <c r="V82" s="223"/>
      <c r="W82" s="223"/>
      <c r="X82" s="223"/>
      <c r="Y82" s="223"/>
      <c r="Z82" s="223"/>
      <c r="AA82" s="223"/>
      <c r="AB82" s="223"/>
      <c r="AC82" s="195">
        <f t="shared" si="24"/>
        <v>0</v>
      </c>
      <c r="AD82" s="224"/>
    </row>
    <row r="83" spans="2:30" outlineLevel="1">
      <c r="B83" s="218"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P2</v>
      </c>
      <c r="C83" s="218">
        <f>IF(C82&gt;0,C82+1,IF(DATE(YEAR('Basisdaten zum Projekt'!$C$5),MONTH('Basisdaten zum Projekt'!$C$5),1)=D83,1,0))</f>
        <v>27</v>
      </c>
      <c r="D83" s="219">
        <f t="shared" si="25"/>
        <v>45444</v>
      </c>
      <c r="E83" s="220"/>
      <c r="F83" s="168">
        <f t="shared" si="22"/>
        <v>0</v>
      </c>
      <c r="G83" s="221"/>
      <c r="H83" s="220"/>
      <c r="I83" s="168">
        <f t="shared" si="23"/>
        <v>0</v>
      </c>
      <c r="J83" s="222"/>
      <c r="M83" s="219">
        <f t="shared" si="12"/>
        <v>45444</v>
      </c>
      <c r="N83" s="223"/>
      <c r="O83" s="223"/>
      <c r="P83" s="223"/>
      <c r="Q83" s="223"/>
      <c r="R83" s="223"/>
      <c r="S83" s="223"/>
      <c r="T83" s="223"/>
      <c r="U83" s="223"/>
      <c r="V83" s="223"/>
      <c r="W83" s="223"/>
      <c r="X83" s="223"/>
      <c r="Y83" s="223"/>
      <c r="Z83" s="223"/>
      <c r="AA83" s="223"/>
      <c r="AB83" s="223"/>
      <c r="AC83" s="195">
        <f t="shared" si="24"/>
        <v>0</v>
      </c>
      <c r="AD83" s="224"/>
    </row>
    <row r="84" spans="2:30" outlineLevel="1">
      <c r="B84" s="218"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P2</v>
      </c>
      <c r="C84" s="218">
        <f>IF(C83&gt;0,C83+1,IF(DATE(YEAR('Basisdaten zum Projekt'!$C$5),MONTH('Basisdaten zum Projekt'!$C$5),1)=D84,1,0))</f>
        <v>28</v>
      </c>
      <c r="D84" s="219">
        <f t="shared" si="25"/>
        <v>45474</v>
      </c>
      <c r="E84" s="220"/>
      <c r="F84" s="168">
        <f t="shared" si="22"/>
        <v>0</v>
      </c>
      <c r="G84" s="221"/>
      <c r="H84" s="220"/>
      <c r="I84" s="168">
        <f t="shared" si="23"/>
        <v>0</v>
      </c>
      <c r="J84" s="222"/>
      <c r="M84" s="219">
        <f t="shared" si="12"/>
        <v>45474</v>
      </c>
      <c r="N84" s="223"/>
      <c r="O84" s="223"/>
      <c r="P84" s="223"/>
      <c r="Q84" s="223"/>
      <c r="R84" s="223"/>
      <c r="S84" s="223"/>
      <c r="T84" s="223"/>
      <c r="U84" s="223"/>
      <c r="V84" s="223"/>
      <c r="W84" s="223"/>
      <c r="X84" s="223"/>
      <c r="Y84" s="223"/>
      <c r="Z84" s="223"/>
      <c r="AA84" s="223"/>
      <c r="AB84" s="223"/>
      <c r="AC84" s="195">
        <f t="shared" si="24"/>
        <v>0</v>
      </c>
      <c r="AD84" s="224"/>
    </row>
    <row r="85" spans="2:30" outlineLevel="1">
      <c r="B85" s="218"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P2</v>
      </c>
      <c r="C85" s="218">
        <f>IF(C84&gt;0,C84+1,IF(DATE(YEAR('Basisdaten zum Projekt'!$C$5),MONTH('Basisdaten zum Projekt'!$C$5),1)=D85,1,0))</f>
        <v>29</v>
      </c>
      <c r="D85" s="219">
        <f t="shared" si="25"/>
        <v>45505</v>
      </c>
      <c r="E85" s="220"/>
      <c r="F85" s="168">
        <f t="shared" si="22"/>
        <v>0</v>
      </c>
      <c r="G85" s="221"/>
      <c r="H85" s="220"/>
      <c r="I85" s="168">
        <f t="shared" si="23"/>
        <v>0</v>
      </c>
      <c r="J85" s="222"/>
      <c r="M85" s="219">
        <f t="shared" si="12"/>
        <v>45505</v>
      </c>
      <c r="N85" s="223"/>
      <c r="O85" s="223"/>
      <c r="P85" s="223"/>
      <c r="Q85" s="223"/>
      <c r="R85" s="223"/>
      <c r="S85" s="223"/>
      <c r="T85" s="223"/>
      <c r="U85" s="223"/>
      <c r="V85" s="223"/>
      <c r="W85" s="223"/>
      <c r="X85" s="223"/>
      <c r="Y85" s="223"/>
      <c r="Z85" s="223"/>
      <c r="AA85" s="223"/>
      <c r="AB85" s="223"/>
      <c r="AC85" s="195">
        <f t="shared" si="24"/>
        <v>0</v>
      </c>
      <c r="AD85" s="224"/>
    </row>
    <row r="86" spans="2:30" outlineLevel="1">
      <c r="B86" s="218"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P2</v>
      </c>
      <c r="C86" s="218">
        <f>IF(C85&gt;0,C85+1,IF(DATE(YEAR('Basisdaten zum Projekt'!$C$5),MONTH('Basisdaten zum Projekt'!$C$5),1)=D86,1,0))</f>
        <v>30</v>
      </c>
      <c r="D86" s="219">
        <f t="shared" si="25"/>
        <v>45536</v>
      </c>
      <c r="E86" s="220"/>
      <c r="F86" s="168">
        <f t="shared" si="22"/>
        <v>0</v>
      </c>
      <c r="G86" s="221"/>
      <c r="H86" s="220"/>
      <c r="I86" s="168">
        <f t="shared" si="23"/>
        <v>0</v>
      </c>
      <c r="J86" s="222"/>
      <c r="M86" s="219">
        <f t="shared" si="12"/>
        <v>45536</v>
      </c>
      <c r="N86" s="223"/>
      <c r="O86" s="223"/>
      <c r="P86" s="223"/>
      <c r="Q86" s="223"/>
      <c r="R86" s="223"/>
      <c r="S86" s="223"/>
      <c r="T86" s="223"/>
      <c r="U86" s="223"/>
      <c r="V86" s="223"/>
      <c r="W86" s="223"/>
      <c r="X86" s="223"/>
      <c r="Y86" s="223"/>
      <c r="Z86" s="223"/>
      <c r="AA86" s="223"/>
      <c r="AB86" s="223"/>
      <c r="AC86" s="195">
        <f t="shared" si="24"/>
        <v>0</v>
      </c>
      <c r="AD86" s="224"/>
    </row>
    <row r="87" spans="2:30" outlineLevel="1">
      <c r="B87" s="218"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P2</v>
      </c>
      <c r="C87" s="218">
        <f>IF(C86&gt;0,C86+1,IF(DATE(YEAR('Basisdaten zum Projekt'!$C$5),MONTH('Basisdaten zum Projekt'!$C$5),1)=D87,1,0))</f>
        <v>31</v>
      </c>
      <c r="D87" s="219">
        <f t="shared" si="25"/>
        <v>45566</v>
      </c>
      <c r="E87" s="220"/>
      <c r="F87" s="168">
        <f t="shared" si="22"/>
        <v>0</v>
      </c>
      <c r="G87" s="221"/>
      <c r="H87" s="220"/>
      <c r="I87" s="168">
        <f t="shared" si="23"/>
        <v>0</v>
      </c>
      <c r="J87" s="222"/>
      <c r="M87" s="219">
        <f t="shared" si="12"/>
        <v>45566</v>
      </c>
      <c r="N87" s="223"/>
      <c r="O87" s="223"/>
      <c r="P87" s="223"/>
      <c r="Q87" s="223"/>
      <c r="R87" s="223"/>
      <c r="S87" s="223"/>
      <c r="T87" s="223"/>
      <c r="U87" s="223"/>
      <c r="V87" s="223"/>
      <c r="W87" s="223"/>
      <c r="X87" s="223"/>
      <c r="Y87" s="223"/>
      <c r="Z87" s="223"/>
      <c r="AA87" s="223"/>
      <c r="AB87" s="223"/>
      <c r="AC87" s="195">
        <f t="shared" si="24"/>
        <v>0</v>
      </c>
      <c r="AD87" s="224"/>
    </row>
    <row r="88" spans="2:30" outlineLevel="1">
      <c r="B88" s="218"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P2</v>
      </c>
      <c r="C88" s="218">
        <f>IF(C87&gt;0,C87+1,IF(DATE(YEAR('Basisdaten zum Projekt'!$C$5),MONTH('Basisdaten zum Projekt'!$C$5),1)=D88,1,0))</f>
        <v>32</v>
      </c>
      <c r="D88" s="219">
        <f t="shared" si="25"/>
        <v>45597</v>
      </c>
      <c r="E88" s="220"/>
      <c r="F88" s="168">
        <f t="shared" si="22"/>
        <v>0</v>
      </c>
      <c r="G88" s="221"/>
      <c r="H88" s="220"/>
      <c r="I88" s="168">
        <f t="shared" si="23"/>
        <v>0</v>
      </c>
      <c r="J88" s="222"/>
      <c r="M88" s="219">
        <f t="shared" si="12"/>
        <v>45597</v>
      </c>
      <c r="N88" s="223"/>
      <c r="O88" s="223"/>
      <c r="P88" s="223"/>
      <c r="Q88" s="223"/>
      <c r="R88" s="223"/>
      <c r="S88" s="223"/>
      <c r="T88" s="223"/>
      <c r="U88" s="223"/>
      <c r="V88" s="223"/>
      <c r="W88" s="223"/>
      <c r="X88" s="223"/>
      <c r="Y88" s="223"/>
      <c r="Z88" s="223"/>
      <c r="AA88" s="223"/>
      <c r="AB88" s="223"/>
      <c r="AC88" s="195">
        <f t="shared" si="24"/>
        <v>0</v>
      </c>
      <c r="AD88" s="224"/>
    </row>
    <row r="89" spans="2:30" outlineLevel="1">
      <c r="B89" s="218"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P2</v>
      </c>
      <c r="C89" s="218">
        <f>IF(C88&gt;0,C88+1,IF(DATE(YEAR('Basisdaten zum Projekt'!$C$5),MONTH('Basisdaten zum Projekt'!$C$5),1)=D89,1,0))</f>
        <v>33</v>
      </c>
      <c r="D89" s="219">
        <f t="shared" si="25"/>
        <v>45627</v>
      </c>
      <c r="E89" s="220"/>
      <c r="F89" s="168">
        <f t="shared" si="22"/>
        <v>0</v>
      </c>
      <c r="G89" s="221"/>
      <c r="H89" s="220"/>
      <c r="I89" s="168">
        <f t="shared" si="23"/>
        <v>0</v>
      </c>
      <c r="J89" s="222"/>
      <c r="M89" s="219">
        <f t="shared" si="12"/>
        <v>45627</v>
      </c>
      <c r="N89" s="223"/>
      <c r="O89" s="223"/>
      <c r="P89" s="223"/>
      <c r="Q89" s="223"/>
      <c r="R89" s="223"/>
      <c r="S89" s="223"/>
      <c r="T89" s="223"/>
      <c r="U89" s="223"/>
      <c r="V89" s="223"/>
      <c r="W89" s="223"/>
      <c r="X89" s="223"/>
      <c r="Y89" s="223"/>
      <c r="Z89" s="223"/>
      <c r="AA89" s="223"/>
      <c r="AB89" s="223"/>
      <c r="AC89" s="195">
        <f t="shared" si="24"/>
        <v>0</v>
      </c>
      <c r="AD89" s="224"/>
    </row>
    <row r="90" spans="2:30">
      <c r="B90" s="228"/>
      <c r="C90" s="229"/>
      <c r="D90" s="230">
        <f>D89</f>
        <v>45627</v>
      </c>
      <c r="E90" s="231"/>
      <c r="F90" s="232">
        <f>SUM(F78:F89)</f>
        <v>0</v>
      </c>
      <c r="G90" s="233">
        <f>SUM(G78:G89)</f>
        <v>0</v>
      </c>
      <c r="H90" s="248"/>
      <c r="I90" s="232">
        <f>SUM(I78:I89)</f>
        <v>0</v>
      </c>
      <c r="J90" s="233">
        <f>SUM(J78:J89)</f>
        <v>0</v>
      </c>
      <c r="M90" s="230">
        <f t="shared" si="12"/>
        <v>45627</v>
      </c>
      <c r="N90" s="236">
        <f>SUM(N78:N89)</f>
        <v>0</v>
      </c>
      <c r="O90" s="236">
        <f>SUM(O78:O89)</f>
        <v>0</v>
      </c>
      <c r="P90" s="236">
        <f>SUM(P78:P89)</f>
        <v>0</v>
      </c>
      <c r="Q90" s="236">
        <f>SUM(Q78:Q89)</f>
        <v>0</v>
      </c>
      <c r="R90" s="236">
        <f>SUM(R78:R89)</f>
        <v>0</v>
      </c>
      <c r="S90" s="236">
        <f t="shared" ref="S90:AB90" si="26">SUM(S78:S89)</f>
        <v>0</v>
      </c>
      <c r="T90" s="236">
        <f t="shared" si="26"/>
        <v>0</v>
      </c>
      <c r="U90" s="236">
        <f t="shared" si="26"/>
        <v>0</v>
      </c>
      <c r="V90" s="236">
        <f t="shared" si="26"/>
        <v>0</v>
      </c>
      <c r="W90" s="236">
        <f t="shared" si="26"/>
        <v>0</v>
      </c>
      <c r="X90" s="236">
        <f t="shared" si="26"/>
        <v>0</v>
      </c>
      <c r="Y90" s="236">
        <f t="shared" si="26"/>
        <v>0</v>
      </c>
      <c r="Z90" s="236">
        <f t="shared" si="26"/>
        <v>0</v>
      </c>
      <c r="AA90" s="236">
        <f t="shared" si="26"/>
        <v>0</v>
      </c>
      <c r="AB90" s="236">
        <f t="shared" si="26"/>
        <v>0</v>
      </c>
      <c r="AC90" s="236">
        <f>SUM(AC78:AC89)</f>
        <v>0</v>
      </c>
      <c r="AD90" s="224"/>
    </row>
    <row r="91" spans="2:30" ht="28.5" customHeight="1">
      <c r="B91" s="158"/>
      <c r="C91" s="158"/>
      <c r="N91" s="235">
        <f>IFERROR(N90/$H$6,0)</f>
        <v>0</v>
      </c>
      <c r="O91" s="235">
        <f>IFERROR(O90/$H$6,0)</f>
        <v>0</v>
      </c>
      <c r="P91" s="235">
        <f>IFERROR(P90/$H$6,0)</f>
        <v>0</v>
      </c>
      <c r="Q91" s="235">
        <f>IFERROR(Q90/$H$6,0)</f>
        <v>0</v>
      </c>
      <c r="R91" s="235">
        <f>IFERROR(R90/$H$6,0)</f>
        <v>0</v>
      </c>
      <c r="S91" s="235">
        <f t="shared" ref="S91:AB91" si="27">IFERROR(S90/$H$6,0)</f>
        <v>0</v>
      </c>
      <c r="T91" s="235">
        <f t="shared" si="27"/>
        <v>0</v>
      </c>
      <c r="U91" s="235">
        <f t="shared" si="27"/>
        <v>0</v>
      </c>
      <c r="V91" s="235">
        <f t="shared" si="27"/>
        <v>0</v>
      </c>
      <c r="W91" s="235">
        <f t="shared" si="27"/>
        <v>0</v>
      </c>
      <c r="X91" s="235">
        <f t="shared" si="27"/>
        <v>0</v>
      </c>
      <c r="Y91" s="235">
        <f t="shared" si="27"/>
        <v>0</v>
      </c>
      <c r="Z91" s="235">
        <f t="shared" si="27"/>
        <v>0</v>
      </c>
      <c r="AA91" s="235">
        <f t="shared" si="27"/>
        <v>0</v>
      </c>
      <c r="AB91" s="235">
        <f t="shared" si="27"/>
        <v>0</v>
      </c>
      <c r="AC91" s="235">
        <f>IFERROR(AC90/$H$6,0)</f>
        <v>0</v>
      </c>
      <c r="AD91" s="237" t="s">
        <v>394</v>
      </c>
    </row>
    <row r="92" spans="2:30">
      <c r="B92" s="158"/>
      <c r="C92" s="158"/>
      <c r="N92" s="238"/>
      <c r="O92" s="238"/>
      <c r="P92" s="238"/>
      <c r="Q92" s="238"/>
      <c r="R92" s="238"/>
      <c r="S92" s="239"/>
      <c r="T92" s="240"/>
      <c r="U92" s="241"/>
      <c r="V92" s="241"/>
      <c r="W92" s="241"/>
      <c r="X92" s="241"/>
      <c r="Y92" s="241"/>
      <c r="Z92" s="241"/>
      <c r="AA92" s="241"/>
      <c r="AB92" s="242"/>
      <c r="AC92" s="238"/>
      <c r="AD92" s="243"/>
    </row>
    <row r="93" spans="2:30" outlineLevel="1">
      <c r="B93" s="218"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P2</v>
      </c>
      <c r="C93" s="218">
        <f>IF(C89&gt;0,C89+1,IF(DATE(YEAR('Basisdaten zum Projekt'!$C$5),MONTH('Basisdaten zum Projekt'!$C$5),1)=D93,1,0))</f>
        <v>34</v>
      </c>
      <c r="D93" s="219">
        <f>DATE(YEAR(D89),MONTH(D89)+1,DAY(D89))</f>
        <v>45658</v>
      </c>
      <c r="E93" s="244"/>
      <c r="F93" s="245">
        <f t="shared" ref="F93:F104" si="28">215/12*E93</f>
        <v>0</v>
      </c>
      <c r="G93" s="246"/>
      <c r="H93" s="244"/>
      <c r="I93" s="245">
        <f t="shared" ref="I93:I104" si="29">215/12*H93</f>
        <v>0</v>
      </c>
      <c r="J93" s="247"/>
      <c r="M93" s="219">
        <f t="shared" si="12"/>
        <v>45658</v>
      </c>
      <c r="N93" s="223"/>
      <c r="O93" s="223"/>
      <c r="P93" s="223"/>
      <c r="Q93" s="223"/>
      <c r="R93" s="223"/>
      <c r="S93" s="223"/>
      <c r="T93" s="223"/>
      <c r="U93" s="223"/>
      <c r="V93" s="223"/>
      <c r="W93" s="223"/>
      <c r="X93" s="223"/>
      <c r="Y93" s="223"/>
      <c r="Z93" s="223"/>
      <c r="AA93" s="223"/>
      <c r="AB93" s="223"/>
      <c r="AC93" s="195">
        <f t="shared" ref="AC93:AC104" si="30">SUM(N93:AB93)</f>
        <v>0</v>
      </c>
      <c r="AD93" s="224"/>
    </row>
    <row r="94" spans="2:30" outlineLevel="1">
      <c r="B94" s="218"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P2</v>
      </c>
      <c r="C94" s="218">
        <f>IF(C93&gt;0,C93+1,IF(DATE(YEAR('Basisdaten zum Projekt'!$C$5),MONTH('Basisdaten zum Projekt'!$C$5),1)=D94,1,0))</f>
        <v>35</v>
      </c>
      <c r="D94" s="219">
        <f t="shared" ref="D94:D104" si="31">DATE(YEAR(D93),MONTH(D93)+1,DAY(D93))</f>
        <v>45689</v>
      </c>
      <c r="E94" s="220"/>
      <c r="F94" s="168">
        <f t="shared" si="28"/>
        <v>0</v>
      </c>
      <c r="G94" s="221"/>
      <c r="H94" s="220"/>
      <c r="I94" s="168">
        <f t="shared" si="29"/>
        <v>0</v>
      </c>
      <c r="J94" s="222"/>
      <c r="M94" s="219">
        <f t="shared" si="12"/>
        <v>45689</v>
      </c>
      <c r="N94" s="223"/>
      <c r="O94" s="223"/>
      <c r="P94" s="223"/>
      <c r="Q94" s="223"/>
      <c r="R94" s="223"/>
      <c r="S94" s="223"/>
      <c r="T94" s="223"/>
      <c r="U94" s="223"/>
      <c r="V94" s="223"/>
      <c r="W94" s="223"/>
      <c r="X94" s="223"/>
      <c r="Y94" s="223"/>
      <c r="Z94" s="223"/>
      <c r="AA94" s="223"/>
      <c r="AB94" s="223"/>
      <c r="AC94" s="195">
        <f t="shared" si="30"/>
        <v>0</v>
      </c>
      <c r="AD94" s="224"/>
    </row>
    <row r="95" spans="2:30" outlineLevel="1">
      <c r="B95" s="218"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P2</v>
      </c>
      <c r="C95" s="218">
        <f>IF(C94&gt;0,C94+1,IF(DATE(YEAR('Basisdaten zum Projekt'!$C$5),MONTH('Basisdaten zum Projekt'!$C$5),1)=D95,1,0))</f>
        <v>36</v>
      </c>
      <c r="D95" s="219">
        <f t="shared" si="31"/>
        <v>45717</v>
      </c>
      <c r="E95" s="220"/>
      <c r="F95" s="168">
        <f t="shared" si="28"/>
        <v>0</v>
      </c>
      <c r="G95" s="221"/>
      <c r="H95" s="220"/>
      <c r="I95" s="168">
        <f t="shared" si="29"/>
        <v>0</v>
      </c>
      <c r="J95" s="222"/>
      <c r="M95" s="219">
        <f t="shared" si="12"/>
        <v>45717</v>
      </c>
      <c r="N95" s="223"/>
      <c r="O95" s="223"/>
      <c r="P95" s="223"/>
      <c r="Q95" s="223"/>
      <c r="R95" s="223"/>
      <c r="S95" s="223"/>
      <c r="T95" s="223"/>
      <c r="U95" s="223"/>
      <c r="V95" s="223"/>
      <c r="W95" s="223"/>
      <c r="X95" s="223"/>
      <c r="Y95" s="223"/>
      <c r="Z95" s="223"/>
      <c r="AA95" s="223"/>
      <c r="AB95" s="223"/>
      <c r="AC95" s="195">
        <f t="shared" si="30"/>
        <v>0</v>
      </c>
      <c r="AD95" s="224"/>
    </row>
    <row r="96" spans="2:30" outlineLevel="1">
      <c r="B96" s="218"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8">
        <f>IF(C95&gt;0,C95+1,IF(DATE(YEAR('Basisdaten zum Projekt'!$C$5),MONTH('Basisdaten zum Projekt'!$C$5),1)=D96,1,0))</f>
        <v>37</v>
      </c>
      <c r="D96" s="219">
        <f t="shared" si="31"/>
        <v>45748</v>
      </c>
      <c r="E96" s="220"/>
      <c r="F96" s="168">
        <f t="shared" si="28"/>
        <v>0</v>
      </c>
      <c r="G96" s="221"/>
      <c r="H96" s="220"/>
      <c r="I96" s="168">
        <f t="shared" si="29"/>
        <v>0</v>
      </c>
      <c r="J96" s="222"/>
      <c r="M96" s="219">
        <f t="shared" si="12"/>
        <v>45748</v>
      </c>
      <c r="N96" s="223"/>
      <c r="O96" s="223"/>
      <c r="P96" s="223"/>
      <c r="Q96" s="223"/>
      <c r="R96" s="223"/>
      <c r="S96" s="223"/>
      <c r="T96" s="223"/>
      <c r="U96" s="223"/>
      <c r="V96" s="223"/>
      <c r="W96" s="223"/>
      <c r="X96" s="223"/>
      <c r="Y96" s="223"/>
      <c r="Z96" s="223"/>
      <c r="AA96" s="223"/>
      <c r="AB96" s="223"/>
      <c r="AC96" s="195">
        <f t="shared" si="30"/>
        <v>0</v>
      </c>
      <c r="AD96" s="224"/>
    </row>
    <row r="97" spans="2:30" outlineLevel="1">
      <c r="B97" s="218"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8">
        <f>IF(C96&gt;0,C96+1,IF(DATE(YEAR('Basisdaten zum Projekt'!$C$5),MONTH('Basisdaten zum Projekt'!$C$5),1)=D97,1,0))</f>
        <v>38</v>
      </c>
      <c r="D97" s="219">
        <f t="shared" si="31"/>
        <v>45778</v>
      </c>
      <c r="E97" s="220"/>
      <c r="F97" s="168">
        <f t="shared" si="28"/>
        <v>0</v>
      </c>
      <c r="G97" s="221"/>
      <c r="H97" s="220"/>
      <c r="I97" s="168">
        <f t="shared" si="29"/>
        <v>0</v>
      </c>
      <c r="J97" s="222"/>
      <c r="M97" s="219">
        <f t="shared" si="12"/>
        <v>45778</v>
      </c>
      <c r="N97" s="223"/>
      <c r="O97" s="223"/>
      <c r="P97" s="223"/>
      <c r="Q97" s="223"/>
      <c r="R97" s="223"/>
      <c r="S97" s="223"/>
      <c r="T97" s="223"/>
      <c r="U97" s="223"/>
      <c r="V97" s="223"/>
      <c r="W97" s="223"/>
      <c r="X97" s="223"/>
      <c r="Y97" s="223"/>
      <c r="Z97" s="223"/>
      <c r="AA97" s="223"/>
      <c r="AB97" s="223"/>
      <c r="AC97" s="195">
        <f t="shared" si="30"/>
        <v>0</v>
      </c>
      <c r="AD97" s="224"/>
    </row>
    <row r="98" spans="2:30" outlineLevel="1">
      <c r="B98" s="218"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8">
        <f>IF(C97&gt;0,C97+1,IF(DATE(YEAR('Basisdaten zum Projekt'!$C$5),MONTH('Basisdaten zum Projekt'!$C$5),1)=D98,1,0))</f>
        <v>39</v>
      </c>
      <c r="D98" s="219">
        <f t="shared" si="31"/>
        <v>45809</v>
      </c>
      <c r="E98" s="220"/>
      <c r="F98" s="168">
        <f t="shared" si="28"/>
        <v>0</v>
      </c>
      <c r="G98" s="221"/>
      <c r="H98" s="220"/>
      <c r="I98" s="168">
        <f t="shared" si="29"/>
        <v>0</v>
      </c>
      <c r="J98" s="222"/>
      <c r="M98" s="219">
        <f t="shared" si="12"/>
        <v>45809</v>
      </c>
      <c r="N98" s="223"/>
      <c r="O98" s="223"/>
      <c r="P98" s="223"/>
      <c r="Q98" s="223"/>
      <c r="R98" s="223"/>
      <c r="S98" s="223"/>
      <c r="T98" s="223"/>
      <c r="U98" s="223"/>
      <c r="V98" s="223"/>
      <c r="W98" s="223"/>
      <c r="X98" s="223"/>
      <c r="Y98" s="223"/>
      <c r="Z98" s="223"/>
      <c r="AA98" s="223"/>
      <c r="AB98" s="223"/>
      <c r="AC98" s="195">
        <f t="shared" si="30"/>
        <v>0</v>
      </c>
      <c r="AD98" s="224"/>
    </row>
    <row r="99" spans="2:30" outlineLevel="1">
      <c r="B99" s="218"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8">
        <f>IF(C98&gt;0,C98+1,IF(DATE(YEAR('Basisdaten zum Projekt'!$C$5),MONTH('Basisdaten zum Projekt'!$C$5),1)=D99,1,0))</f>
        <v>40</v>
      </c>
      <c r="D99" s="219">
        <f t="shared" si="31"/>
        <v>45839</v>
      </c>
      <c r="E99" s="220"/>
      <c r="F99" s="168">
        <f t="shared" si="28"/>
        <v>0</v>
      </c>
      <c r="G99" s="221"/>
      <c r="H99" s="220"/>
      <c r="I99" s="168">
        <f t="shared" si="29"/>
        <v>0</v>
      </c>
      <c r="J99" s="222"/>
      <c r="M99" s="219">
        <f t="shared" si="12"/>
        <v>45839</v>
      </c>
      <c r="N99" s="223"/>
      <c r="O99" s="223"/>
      <c r="P99" s="223"/>
      <c r="Q99" s="223"/>
      <c r="R99" s="223"/>
      <c r="S99" s="223"/>
      <c r="T99" s="223"/>
      <c r="U99" s="223"/>
      <c r="V99" s="223"/>
      <c r="W99" s="223"/>
      <c r="X99" s="223"/>
      <c r="Y99" s="223"/>
      <c r="Z99" s="223"/>
      <c r="AA99" s="223"/>
      <c r="AB99" s="223"/>
      <c r="AC99" s="195">
        <f t="shared" si="30"/>
        <v>0</v>
      </c>
      <c r="AD99" s="224"/>
    </row>
    <row r="100" spans="2:30" outlineLevel="1">
      <c r="B100" s="218"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8">
        <f>IF(C99&gt;0,C99+1,IF(DATE(YEAR('Basisdaten zum Projekt'!$C$5),MONTH('Basisdaten zum Projekt'!$C$5),1)=D100,1,0))</f>
        <v>41</v>
      </c>
      <c r="D100" s="219">
        <f t="shared" si="31"/>
        <v>45870</v>
      </c>
      <c r="E100" s="220"/>
      <c r="F100" s="168">
        <f t="shared" si="28"/>
        <v>0</v>
      </c>
      <c r="G100" s="221"/>
      <c r="H100" s="220"/>
      <c r="I100" s="168">
        <f t="shared" si="29"/>
        <v>0</v>
      </c>
      <c r="J100" s="222"/>
      <c r="M100" s="219">
        <f t="shared" si="12"/>
        <v>45870</v>
      </c>
      <c r="N100" s="223"/>
      <c r="O100" s="223"/>
      <c r="P100" s="223"/>
      <c r="Q100" s="223"/>
      <c r="R100" s="223"/>
      <c r="S100" s="223"/>
      <c r="T100" s="223"/>
      <c r="U100" s="223"/>
      <c r="V100" s="223"/>
      <c r="W100" s="223"/>
      <c r="X100" s="223"/>
      <c r="Y100" s="223"/>
      <c r="Z100" s="223"/>
      <c r="AA100" s="223"/>
      <c r="AB100" s="223"/>
      <c r="AC100" s="195">
        <f t="shared" si="30"/>
        <v>0</v>
      </c>
      <c r="AD100" s="224"/>
    </row>
    <row r="101" spans="2:30" outlineLevel="1">
      <c r="B101" s="218"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8">
        <f>IF(C100&gt;0,C100+1,IF(DATE(YEAR('Basisdaten zum Projekt'!$C$5),MONTH('Basisdaten zum Projekt'!$C$5),1)=D101,1,0))</f>
        <v>42</v>
      </c>
      <c r="D101" s="219">
        <f t="shared" si="31"/>
        <v>45901</v>
      </c>
      <c r="E101" s="220"/>
      <c r="F101" s="168">
        <f t="shared" si="28"/>
        <v>0</v>
      </c>
      <c r="G101" s="221"/>
      <c r="H101" s="220"/>
      <c r="I101" s="168">
        <f t="shared" si="29"/>
        <v>0</v>
      </c>
      <c r="J101" s="222"/>
      <c r="M101" s="219">
        <f t="shared" si="12"/>
        <v>45901</v>
      </c>
      <c r="N101" s="223"/>
      <c r="O101" s="223"/>
      <c r="P101" s="223"/>
      <c r="Q101" s="223"/>
      <c r="R101" s="223"/>
      <c r="S101" s="223"/>
      <c r="T101" s="223"/>
      <c r="U101" s="223"/>
      <c r="V101" s="223"/>
      <c r="W101" s="223"/>
      <c r="X101" s="223"/>
      <c r="Y101" s="223"/>
      <c r="Z101" s="223"/>
      <c r="AA101" s="223"/>
      <c r="AB101" s="223"/>
      <c r="AC101" s="195">
        <f t="shared" si="30"/>
        <v>0</v>
      </c>
      <c r="AD101" s="224"/>
    </row>
    <row r="102" spans="2:30" outlineLevel="1">
      <c r="B102" s="218"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8">
        <f>IF(C101&gt;0,C101+1,IF(DATE(YEAR('Basisdaten zum Projekt'!$C$5),MONTH('Basisdaten zum Projekt'!$C$5),1)=D102,1,0))</f>
        <v>43</v>
      </c>
      <c r="D102" s="219">
        <f t="shared" si="31"/>
        <v>45931</v>
      </c>
      <c r="E102" s="220"/>
      <c r="F102" s="168">
        <f t="shared" si="28"/>
        <v>0</v>
      </c>
      <c r="G102" s="221"/>
      <c r="H102" s="220"/>
      <c r="I102" s="168">
        <f t="shared" si="29"/>
        <v>0</v>
      </c>
      <c r="J102" s="222"/>
      <c r="M102" s="219">
        <f t="shared" si="12"/>
        <v>45931</v>
      </c>
      <c r="N102" s="223"/>
      <c r="O102" s="223"/>
      <c r="P102" s="223"/>
      <c r="Q102" s="223"/>
      <c r="R102" s="223"/>
      <c r="S102" s="223"/>
      <c r="T102" s="223"/>
      <c r="U102" s="223"/>
      <c r="V102" s="223"/>
      <c r="W102" s="223"/>
      <c r="X102" s="223"/>
      <c r="Y102" s="223"/>
      <c r="Z102" s="223"/>
      <c r="AA102" s="223"/>
      <c r="AB102" s="223"/>
      <c r="AC102" s="195">
        <f t="shared" si="30"/>
        <v>0</v>
      </c>
      <c r="AD102" s="224"/>
    </row>
    <row r="103" spans="2:30" outlineLevel="1">
      <c r="B103" s="218"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8">
        <f>IF(C102&gt;0,C102+1,IF(DATE(YEAR('Basisdaten zum Projekt'!$C$5),MONTH('Basisdaten zum Projekt'!$C$5),1)=D103,1,0))</f>
        <v>44</v>
      </c>
      <c r="D103" s="219">
        <f t="shared" si="31"/>
        <v>45962</v>
      </c>
      <c r="E103" s="220"/>
      <c r="F103" s="168">
        <f t="shared" si="28"/>
        <v>0</v>
      </c>
      <c r="G103" s="221"/>
      <c r="H103" s="220"/>
      <c r="I103" s="168">
        <f t="shared" si="29"/>
        <v>0</v>
      </c>
      <c r="J103" s="222"/>
      <c r="M103" s="219">
        <f t="shared" si="12"/>
        <v>45962</v>
      </c>
      <c r="N103" s="223"/>
      <c r="O103" s="223"/>
      <c r="P103" s="223"/>
      <c r="Q103" s="223"/>
      <c r="R103" s="223"/>
      <c r="S103" s="223"/>
      <c r="T103" s="223"/>
      <c r="U103" s="223"/>
      <c r="V103" s="223"/>
      <c r="W103" s="223"/>
      <c r="X103" s="223"/>
      <c r="Y103" s="223"/>
      <c r="Z103" s="223"/>
      <c r="AA103" s="223"/>
      <c r="AB103" s="223"/>
      <c r="AC103" s="195">
        <f t="shared" si="30"/>
        <v>0</v>
      </c>
      <c r="AD103" s="224"/>
    </row>
    <row r="104" spans="2:30" outlineLevel="1">
      <c r="B104" s="218"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8">
        <f>IF(C103&gt;0,C103+1,IF(DATE(YEAR('Basisdaten zum Projekt'!$C$5),MONTH('Basisdaten zum Projekt'!$C$5),1)=D104,1,0))</f>
        <v>45</v>
      </c>
      <c r="D104" s="219">
        <f t="shared" si="31"/>
        <v>45992</v>
      </c>
      <c r="E104" s="220"/>
      <c r="F104" s="168">
        <f t="shared" si="28"/>
        <v>0</v>
      </c>
      <c r="G104" s="221"/>
      <c r="H104" s="220"/>
      <c r="I104" s="168">
        <f t="shared" si="29"/>
        <v>0</v>
      </c>
      <c r="J104" s="222"/>
      <c r="M104" s="219">
        <f t="shared" si="12"/>
        <v>45992</v>
      </c>
      <c r="N104" s="223"/>
      <c r="O104" s="223"/>
      <c r="P104" s="223"/>
      <c r="Q104" s="223"/>
      <c r="R104" s="223"/>
      <c r="S104" s="223"/>
      <c r="T104" s="223"/>
      <c r="U104" s="223"/>
      <c r="V104" s="223"/>
      <c r="W104" s="223"/>
      <c r="X104" s="223"/>
      <c r="Y104" s="223"/>
      <c r="Z104" s="223"/>
      <c r="AA104" s="223"/>
      <c r="AB104" s="223"/>
      <c r="AC104" s="195">
        <f t="shared" si="30"/>
        <v>0</v>
      </c>
      <c r="AD104" s="224"/>
    </row>
    <row r="105" spans="2:30">
      <c r="B105" s="228"/>
      <c r="C105" s="229"/>
      <c r="D105" s="230">
        <f>D104</f>
        <v>45992</v>
      </c>
      <c r="E105" s="231"/>
      <c r="F105" s="232">
        <f>SUM(F93:F104)</f>
        <v>0</v>
      </c>
      <c r="G105" s="233">
        <f>SUM(G93:G104)</f>
        <v>0</v>
      </c>
      <c r="H105" s="234"/>
      <c r="I105" s="232">
        <f>SUM(I93:I104)</f>
        <v>0</v>
      </c>
      <c r="J105" s="233">
        <f>SUM(J93:J104)</f>
        <v>0</v>
      </c>
      <c r="M105" s="230">
        <f t="shared" si="12"/>
        <v>45992</v>
      </c>
      <c r="N105" s="236">
        <f>SUM(N93:N104)</f>
        <v>0</v>
      </c>
      <c r="O105" s="236">
        <f>SUM(O93:O104)</f>
        <v>0</v>
      </c>
      <c r="P105" s="236">
        <f>SUM(P93:P104)</f>
        <v>0</v>
      </c>
      <c r="Q105" s="236">
        <f>SUM(Q93:Q104)</f>
        <v>0</v>
      </c>
      <c r="R105" s="236">
        <f>SUM(R93:R104)</f>
        <v>0</v>
      </c>
      <c r="S105" s="236">
        <f t="shared" ref="S105:AB105" si="32">SUM(S93:S104)</f>
        <v>0</v>
      </c>
      <c r="T105" s="236">
        <f t="shared" si="32"/>
        <v>0</v>
      </c>
      <c r="U105" s="236">
        <f t="shared" si="32"/>
        <v>0</v>
      </c>
      <c r="V105" s="236">
        <f t="shared" si="32"/>
        <v>0</v>
      </c>
      <c r="W105" s="236">
        <f t="shared" si="32"/>
        <v>0</v>
      </c>
      <c r="X105" s="236">
        <f t="shared" si="32"/>
        <v>0</v>
      </c>
      <c r="Y105" s="236">
        <f t="shared" si="32"/>
        <v>0</v>
      </c>
      <c r="Z105" s="236">
        <f t="shared" si="32"/>
        <v>0</v>
      </c>
      <c r="AA105" s="236">
        <f t="shared" si="32"/>
        <v>0</v>
      </c>
      <c r="AB105" s="236">
        <f t="shared" si="32"/>
        <v>0</v>
      </c>
      <c r="AC105" s="236">
        <f>SUM(AC93:AC104)</f>
        <v>0</v>
      </c>
      <c r="AD105" s="224"/>
    </row>
    <row r="106" spans="2:30" ht="28.5" customHeight="1">
      <c r="B106" s="158"/>
      <c r="C106" s="158"/>
      <c r="N106" s="235">
        <f>IFERROR(N105/$H$6,0)</f>
        <v>0</v>
      </c>
      <c r="O106" s="235">
        <f>IFERROR(O105/$H$6,0)</f>
        <v>0</v>
      </c>
      <c r="P106" s="235">
        <f>IFERROR(P105/$H$6,0)</f>
        <v>0</v>
      </c>
      <c r="Q106" s="235">
        <f>IFERROR(Q105/$H$6,0)</f>
        <v>0</v>
      </c>
      <c r="R106" s="235">
        <f>IFERROR(R105/$H$6,0)</f>
        <v>0</v>
      </c>
      <c r="S106" s="235">
        <f t="shared" ref="S106:AB106" si="33">IFERROR(S105/$H$6,0)</f>
        <v>0</v>
      </c>
      <c r="T106" s="235">
        <f t="shared" si="33"/>
        <v>0</v>
      </c>
      <c r="U106" s="235">
        <f t="shared" si="33"/>
        <v>0</v>
      </c>
      <c r="V106" s="235">
        <f t="shared" si="33"/>
        <v>0</v>
      </c>
      <c r="W106" s="235">
        <f t="shared" si="33"/>
        <v>0</v>
      </c>
      <c r="X106" s="235">
        <f t="shared" si="33"/>
        <v>0</v>
      </c>
      <c r="Y106" s="235">
        <f t="shared" si="33"/>
        <v>0</v>
      </c>
      <c r="Z106" s="235">
        <f t="shared" si="33"/>
        <v>0</v>
      </c>
      <c r="AA106" s="235">
        <f t="shared" si="33"/>
        <v>0</v>
      </c>
      <c r="AB106" s="235">
        <f t="shared" si="33"/>
        <v>0</v>
      </c>
      <c r="AC106" s="235">
        <f>IFERROR(AC105/$H$6,0)</f>
        <v>0</v>
      </c>
      <c r="AD106" s="237" t="s">
        <v>394</v>
      </c>
    </row>
    <row r="107" spans="2:30">
      <c r="B107" s="158"/>
      <c r="C107" s="158"/>
      <c r="N107" s="238"/>
      <c r="O107" s="238"/>
      <c r="P107" s="238"/>
      <c r="Q107" s="238"/>
      <c r="R107" s="238"/>
      <c r="S107" s="239"/>
      <c r="T107" s="240"/>
      <c r="U107" s="241"/>
      <c r="V107" s="241"/>
      <c r="W107" s="241"/>
      <c r="X107" s="241"/>
      <c r="Y107" s="241"/>
      <c r="Z107" s="241"/>
      <c r="AA107" s="241"/>
      <c r="AB107" s="242"/>
      <c r="AC107" s="238"/>
      <c r="AD107" s="243"/>
    </row>
    <row r="108" spans="2:30" outlineLevel="1">
      <c r="B108" s="218"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8">
        <f>IF(C104&gt;0,C104+1,IF(DATE(YEAR('Basisdaten zum Projekt'!$C$5),MONTH('Basisdaten zum Projekt'!$C$5),1)=D108,1,0))</f>
        <v>46</v>
      </c>
      <c r="D108" s="219">
        <f>DATE(YEAR(D104),MONTH(D104)+1,DAY(D104))</f>
        <v>46023</v>
      </c>
      <c r="E108" s="220"/>
      <c r="F108" s="168">
        <f t="shared" ref="F108:F119" si="34">215/12*E108</f>
        <v>0</v>
      </c>
      <c r="G108" s="221"/>
      <c r="H108" s="220"/>
      <c r="I108" s="168">
        <f t="shared" ref="I108:I119" si="35">215/12*H108</f>
        <v>0</v>
      </c>
      <c r="J108" s="222"/>
      <c r="M108" s="219">
        <f t="shared" ref="M108:M150" si="36">D108</f>
        <v>46023</v>
      </c>
      <c r="N108" s="223"/>
      <c r="O108" s="223"/>
      <c r="P108" s="223"/>
      <c r="Q108" s="223"/>
      <c r="R108" s="223"/>
      <c r="S108" s="223"/>
      <c r="T108" s="223"/>
      <c r="U108" s="223"/>
      <c r="V108" s="223"/>
      <c r="W108" s="223"/>
      <c r="X108" s="223"/>
      <c r="Y108" s="223"/>
      <c r="Z108" s="223"/>
      <c r="AA108" s="223"/>
      <c r="AB108" s="223"/>
      <c r="AC108" s="195">
        <f t="shared" ref="AC108:AC119" si="37">SUM(N108:AB108)</f>
        <v>0</v>
      </c>
      <c r="AD108" s="224"/>
    </row>
    <row r="109" spans="2:30" outlineLevel="1">
      <c r="B109" s="218"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8">
        <f>IF(C108&gt;0,C108+1,IF(DATE(YEAR('Basisdaten zum Projekt'!$C$5),MONTH('Basisdaten zum Projekt'!$C$5),1)=D109,1,0))</f>
        <v>47</v>
      </c>
      <c r="D109" s="219">
        <f t="shared" ref="D109:D119" si="38">DATE(YEAR(D108),MONTH(D108)+1,DAY(D108))</f>
        <v>46054</v>
      </c>
      <c r="E109" s="220"/>
      <c r="F109" s="168">
        <f t="shared" si="34"/>
        <v>0</v>
      </c>
      <c r="G109" s="221"/>
      <c r="H109" s="220"/>
      <c r="I109" s="168">
        <f t="shared" si="35"/>
        <v>0</v>
      </c>
      <c r="J109" s="222"/>
      <c r="M109" s="219">
        <f t="shared" si="36"/>
        <v>46054</v>
      </c>
      <c r="N109" s="223"/>
      <c r="O109" s="223"/>
      <c r="P109" s="223"/>
      <c r="Q109" s="223"/>
      <c r="R109" s="223"/>
      <c r="S109" s="223"/>
      <c r="T109" s="223"/>
      <c r="U109" s="223"/>
      <c r="V109" s="223"/>
      <c r="W109" s="223"/>
      <c r="X109" s="223"/>
      <c r="Y109" s="223"/>
      <c r="Z109" s="223"/>
      <c r="AA109" s="223"/>
      <c r="AB109" s="223"/>
      <c r="AC109" s="195">
        <f t="shared" si="37"/>
        <v>0</v>
      </c>
      <c r="AD109" s="224"/>
    </row>
    <row r="110" spans="2:30" outlineLevel="1">
      <c r="B110" s="218"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8">
        <f>IF(C109&gt;0,C109+1,IF(DATE(YEAR('Basisdaten zum Projekt'!$C$5),MONTH('Basisdaten zum Projekt'!$C$5),1)=D110,1,0))</f>
        <v>48</v>
      </c>
      <c r="D110" s="219">
        <f t="shared" si="38"/>
        <v>46082</v>
      </c>
      <c r="E110" s="220"/>
      <c r="F110" s="168">
        <f t="shared" si="34"/>
        <v>0</v>
      </c>
      <c r="G110" s="221"/>
      <c r="H110" s="220"/>
      <c r="I110" s="168">
        <f t="shared" si="35"/>
        <v>0</v>
      </c>
      <c r="J110" s="222"/>
      <c r="M110" s="219">
        <f t="shared" si="36"/>
        <v>46082</v>
      </c>
      <c r="N110" s="223"/>
      <c r="O110" s="223"/>
      <c r="P110" s="223"/>
      <c r="Q110" s="223"/>
      <c r="R110" s="223"/>
      <c r="S110" s="223"/>
      <c r="T110" s="223"/>
      <c r="U110" s="223"/>
      <c r="V110" s="223"/>
      <c r="W110" s="223"/>
      <c r="X110" s="223"/>
      <c r="Y110" s="223"/>
      <c r="Z110" s="223"/>
      <c r="AA110" s="223"/>
      <c r="AB110" s="223"/>
      <c r="AC110" s="195">
        <f t="shared" si="37"/>
        <v>0</v>
      </c>
      <c r="AD110" s="224"/>
    </row>
    <row r="111" spans="2:30" outlineLevel="1">
      <c r="B111" s="218"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8">
        <f>IF(C110&gt;0,C110+1,IF(DATE(YEAR('Basisdaten zum Projekt'!$C$5),MONTH('Basisdaten zum Projekt'!$C$5),1)=D111,1,0))</f>
        <v>49</v>
      </c>
      <c r="D111" s="219">
        <f t="shared" si="38"/>
        <v>46113</v>
      </c>
      <c r="E111" s="220"/>
      <c r="F111" s="168">
        <f t="shared" si="34"/>
        <v>0</v>
      </c>
      <c r="G111" s="221"/>
      <c r="H111" s="220"/>
      <c r="I111" s="168">
        <f t="shared" si="35"/>
        <v>0</v>
      </c>
      <c r="J111" s="222"/>
      <c r="M111" s="219">
        <f t="shared" si="36"/>
        <v>46113</v>
      </c>
      <c r="N111" s="223"/>
      <c r="O111" s="223"/>
      <c r="P111" s="223"/>
      <c r="Q111" s="223"/>
      <c r="R111" s="223"/>
      <c r="S111" s="223"/>
      <c r="T111" s="223"/>
      <c r="U111" s="223"/>
      <c r="V111" s="223"/>
      <c r="W111" s="223"/>
      <c r="X111" s="223"/>
      <c r="Y111" s="223"/>
      <c r="Z111" s="223"/>
      <c r="AA111" s="223"/>
      <c r="AB111" s="223"/>
      <c r="AC111" s="195">
        <f t="shared" si="37"/>
        <v>0</v>
      </c>
      <c r="AD111" s="224"/>
    </row>
    <row r="112" spans="2:30" outlineLevel="1">
      <c r="B112" s="218"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8">
        <f>IF(C111&gt;0,C111+1,IF(DATE(YEAR('Basisdaten zum Projekt'!$C$5),MONTH('Basisdaten zum Projekt'!$C$5),1)=D112,1,0))</f>
        <v>50</v>
      </c>
      <c r="D112" s="219">
        <f t="shared" si="38"/>
        <v>46143</v>
      </c>
      <c r="E112" s="220"/>
      <c r="F112" s="168">
        <f t="shared" si="34"/>
        <v>0</v>
      </c>
      <c r="G112" s="221"/>
      <c r="H112" s="220"/>
      <c r="I112" s="168">
        <f t="shared" si="35"/>
        <v>0</v>
      </c>
      <c r="J112" s="222"/>
      <c r="M112" s="219">
        <f t="shared" si="36"/>
        <v>46143</v>
      </c>
      <c r="N112" s="223"/>
      <c r="O112" s="223"/>
      <c r="P112" s="223"/>
      <c r="Q112" s="223"/>
      <c r="R112" s="223"/>
      <c r="S112" s="223"/>
      <c r="T112" s="223"/>
      <c r="U112" s="223"/>
      <c r="V112" s="223"/>
      <c r="W112" s="223"/>
      <c r="X112" s="223"/>
      <c r="Y112" s="223"/>
      <c r="Z112" s="223"/>
      <c r="AA112" s="223"/>
      <c r="AB112" s="223"/>
      <c r="AC112" s="195">
        <f t="shared" si="37"/>
        <v>0</v>
      </c>
      <c r="AD112" s="224"/>
    </row>
    <row r="113" spans="2:30" outlineLevel="1">
      <c r="B113" s="218"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8">
        <f>IF(C112&gt;0,C112+1,IF(DATE(YEAR('Basisdaten zum Projekt'!$C$5),MONTH('Basisdaten zum Projekt'!$C$5),1)=D113,1,0))</f>
        <v>51</v>
      </c>
      <c r="D113" s="219">
        <f t="shared" si="38"/>
        <v>46174</v>
      </c>
      <c r="E113" s="220"/>
      <c r="F113" s="168">
        <f t="shared" si="34"/>
        <v>0</v>
      </c>
      <c r="G113" s="221"/>
      <c r="H113" s="220"/>
      <c r="I113" s="168">
        <f t="shared" si="35"/>
        <v>0</v>
      </c>
      <c r="J113" s="222"/>
      <c r="M113" s="219">
        <f t="shared" si="36"/>
        <v>46174</v>
      </c>
      <c r="N113" s="223"/>
      <c r="O113" s="223"/>
      <c r="P113" s="223"/>
      <c r="Q113" s="223"/>
      <c r="R113" s="223"/>
      <c r="S113" s="223"/>
      <c r="T113" s="223"/>
      <c r="U113" s="223"/>
      <c r="V113" s="223"/>
      <c r="W113" s="223"/>
      <c r="X113" s="223"/>
      <c r="Y113" s="223"/>
      <c r="Z113" s="223"/>
      <c r="AA113" s="223"/>
      <c r="AB113" s="223"/>
      <c r="AC113" s="195">
        <f t="shared" si="37"/>
        <v>0</v>
      </c>
      <c r="AD113" s="224"/>
    </row>
    <row r="114" spans="2:30" outlineLevel="1">
      <c r="B114" s="218"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8">
        <f>IF(C113&gt;0,C113+1,IF(DATE(YEAR('Basisdaten zum Projekt'!$C$5),MONTH('Basisdaten zum Projekt'!$C$5),1)=D114,1,0))</f>
        <v>52</v>
      </c>
      <c r="D114" s="219">
        <f t="shared" si="38"/>
        <v>46204</v>
      </c>
      <c r="E114" s="220"/>
      <c r="F114" s="168">
        <f t="shared" si="34"/>
        <v>0</v>
      </c>
      <c r="G114" s="221"/>
      <c r="H114" s="220"/>
      <c r="I114" s="168">
        <f t="shared" si="35"/>
        <v>0</v>
      </c>
      <c r="J114" s="222"/>
      <c r="M114" s="219">
        <f t="shared" si="36"/>
        <v>46204</v>
      </c>
      <c r="N114" s="223"/>
      <c r="O114" s="223"/>
      <c r="P114" s="223"/>
      <c r="Q114" s="223"/>
      <c r="R114" s="223"/>
      <c r="S114" s="223"/>
      <c r="T114" s="223"/>
      <c r="U114" s="223"/>
      <c r="V114" s="223"/>
      <c r="W114" s="223"/>
      <c r="X114" s="223"/>
      <c r="Y114" s="223"/>
      <c r="Z114" s="223"/>
      <c r="AA114" s="223"/>
      <c r="AB114" s="223"/>
      <c r="AC114" s="195">
        <f t="shared" si="37"/>
        <v>0</v>
      </c>
      <c r="AD114" s="224"/>
    </row>
    <row r="115" spans="2:30" outlineLevel="1">
      <c r="B115" s="218"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8">
        <f>IF(C114&gt;0,C114+1,IF(DATE(YEAR('Basisdaten zum Projekt'!$C$5),MONTH('Basisdaten zum Projekt'!$C$5),1)=D115,1,0))</f>
        <v>53</v>
      </c>
      <c r="D115" s="219">
        <f t="shared" si="38"/>
        <v>46235</v>
      </c>
      <c r="E115" s="220"/>
      <c r="F115" s="168">
        <f t="shared" si="34"/>
        <v>0</v>
      </c>
      <c r="G115" s="221"/>
      <c r="H115" s="220"/>
      <c r="I115" s="168">
        <f t="shared" si="35"/>
        <v>0</v>
      </c>
      <c r="J115" s="222"/>
      <c r="M115" s="219">
        <f t="shared" si="36"/>
        <v>46235</v>
      </c>
      <c r="N115" s="223"/>
      <c r="O115" s="223"/>
      <c r="P115" s="223"/>
      <c r="Q115" s="223"/>
      <c r="R115" s="223"/>
      <c r="S115" s="223"/>
      <c r="T115" s="223"/>
      <c r="U115" s="223"/>
      <c r="V115" s="223"/>
      <c r="W115" s="223"/>
      <c r="X115" s="223"/>
      <c r="Y115" s="223"/>
      <c r="Z115" s="223"/>
      <c r="AA115" s="223"/>
      <c r="AB115" s="223"/>
      <c r="AC115" s="195">
        <f t="shared" si="37"/>
        <v>0</v>
      </c>
      <c r="AD115" s="224"/>
    </row>
    <row r="116" spans="2:30" outlineLevel="1">
      <c r="B116" s="218"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8">
        <f>IF(C115&gt;0,C115+1,IF(DATE(YEAR('Basisdaten zum Projekt'!$C$5),MONTH('Basisdaten zum Projekt'!$C$5),1)=D116,1,0))</f>
        <v>54</v>
      </c>
      <c r="D116" s="219">
        <f t="shared" si="38"/>
        <v>46266</v>
      </c>
      <c r="E116" s="220"/>
      <c r="F116" s="168">
        <f t="shared" si="34"/>
        <v>0</v>
      </c>
      <c r="G116" s="221"/>
      <c r="H116" s="220"/>
      <c r="I116" s="168">
        <f t="shared" si="35"/>
        <v>0</v>
      </c>
      <c r="J116" s="222"/>
      <c r="M116" s="219">
        <f t="shared" si="36"/>
        <v>46266</v>
      </c>
      <c r="N116" s="223"/>
      <c r="O116" s="223"/>
      <c r="P116" s="223"/>
      <c r="Q116" s="223"/>
      <c r="R116" s="223"/>
      <c r="S116" s="223"/>
      <c r="T116" s="223"/>
      <c r="U116" s="223"/>
      <c r="V116" s="223"/>
      <c r="W116" s="223"/>
      <c r="X116" s="223"/>
      <c r="Y116" s="223"/>
      <c r="Z116" s="223"/>
      <c r="AA116" s="223"/>
      <c r="AB116" s="223"/>
      <c r="AC116" s="195">
        <f t="shared" si="37"/>
        <v>0</v>
      </c>
      <c r="AD116" s="224"/>
    </row>
    <row r="117" spans="2:30" outlineLevel="1">
      <c r="B117" s="218"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8">
        <f>IF(C116&gt;0,C116+1,IF(DATE(YEAR('Basisdaten zum Projekt'!$C$5),MONTH('Basisdaten zum Projekt'!$C$5),1)=D117,1,0))</f>
        <v>55</v>
      </c>
      <c r="D117" s="219">
        <f t="shared" si="38"/>
        <v>46296</v>
      </c>
      <c r="E117" s="220"/>
      <c r="F117" s="168">
        <f t="shared" si="34"/>
        <v>0</v>
      </c>
      <c r="G117" s="221"/>
      <c r="H117" s="220"/>
      <c r="I117" s="168">
        <f t="shared" si="35"/>
        <v>0</v>
      </c>
      <c r="J117" s="222"/>
      <c r="M117" s="219">
        <f t="shared" si="36"/>
        <v>46296</v>
      </c>
      <c r="N117" s="223"/>
      <c r="O117" s="223"/>
      <c r="P117" s="223"/>
      <c r="Q117" s="223"/>
      <c r="R117" s="223"/>
      <c r="S117" s="223"/>
      <c r="T117" s="223"/>
      <c r="U117" s="223"/>
      <c r="V117" s="223"/>
      <c r="W117" s="223"/>
      <c r="X117" s="223"/>
      <c r="Y117" s="223"/>
      <c r="Z117" s="223"/>
      <c r="AA117" s="223"/>
      <c r="AB117" s="223"/>
      <c r="AC117" s="195">
        <f t="shared" si="37"/>
        <v>0</v>
      </c>
      <c r="AD117" s="224"/>
    </row>
    <row r="118" spans="2:30" outlineLevel="1">
      <c r="B118" s="218"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8">
        <f>IF(C117&gt;0,C117+1,IF(DATE(YEAR('Basisdaten zum Projekt'!$C$5),MONTH('Basisdaten zum Projekt'!$C$5),1)=D118,1,0))</f>
        <v>56</v>
      </c>
      <c r="D118" s="219">
        <f t="shared" si="38"/>
        <v>46327</v>
      </c>
      <c r="E118" s="220"/>
      <c r="F118" s="168">
        <f t="shared" si="34"/>
        <v>0</v>
      </c>
      <c r="G118" s="221"/>
      <c r="H118" s="220"/>
      <c r="I118" s="168">
        <f t="shared" si="35"/>
        <v>0</v>
      </c>
      <c r="J118" s="222"/>
      <c r="M118" s="219">
        <f t="shared" si="36"/>
        <v>46327</v>
      </c>
      <c r="N118" s="223"/>
      <c r="O118" s="223"/>
      <c r="P118" s="223"/>
      <c r="Q118" s="223"/>
      <c r="R118" s="223"/>
      <c r="S118" s="223"/>
      <c r="T118" s="223"/>
      <c r="U118" s="223"/>
      <c r="V118" s="223"/>
      <c r="W118" s="223"/>
      <c r="X118" s="223"/>
      <c r="Y118" s="223"/>
      <c r="Z118" s="223"/>
      <c r="AA118" s="223"/>
      <c r="AB118" s="223"/>
      <c r="AC118" s="195">
        <f t="shared" si="37"/>
        <v>0</v>
      </c>
      <c r="AD118" s="224"/>
    </row>
    <row r="119" spans="2:30" outlineLevel="1">
      <c r="B119" s="218"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8">
        <f>IF(C118&gt;0,C118+1,IF(DATE(YEAR('Basisdaten zum Projekt'!$C$5),MONTH('Basisdaten zum Projekt'!$C$5),1)=D119,1,0))</f>
        <v>57</v>
      </c>
      <c r="D119" s="219">
        <f t="shared" si="38"/>
        <v>46357</v>
      </c>
      <c r="E119" s="220"/>
      <c r="F119" s="168">
        <f t="shared" si="34"/>
        <v>0</v>
      </c>
      <c r="G119" s="221"/>
      <c r="H119" s="220"/>
      <c r="I119" s="168">
        <f t="shared" si="35"/>
        <v>0</v>
      </c>
      <c r="J119" s="222"/>
      <c r="M119" s="219">
        <f t="shared" si="36"/>
        <v>46357</v>
      </c>
      <c r="N119" s="223"/>
      <c r="O119" s="223"/>
      <c r="P119" s="223"/>
      <c r="Q119" s="223"/>
      <c r="R119" s="223"/>
      <c r="S119" s="223"/>
      <c r="T119" s="223"/>
      <c r="U119" s="223"/>
      <c r="V119" s="223"/>
      <c r="W119" s="223"/>
      <c r="X119" s="223"/>
      <c r="Y119" s="223"/>
      <c r="Z119" s="223"/>
      <c r="AA119" s="223"/>
      <c r="AB119" s="223"/>
      <c r="AC119" s="195">
        <f t="shared" si="37"/>
        <v>0</v>
      </c>
      <c r="AD119" s="224"/>
    </row>
    <row r="120" spans="2:30">
      <c r="B120" s="228"/>
      <c r="C120" s="229"/>
      <c r="D120" s="230">
        <f>D119</f>
        <v>46357</v>
      </c>
      <c r="E120" s="231"/>
      <c r="F120" s="232">
        <f>SUM(F108:F119)</f>
        <v>0</v>
      </c>
      <c r="G120" s="233">
        <f>SUM(G108:G119)</f>
        <v>0</v>
      </c>
      <c r="H120" s="234"/>
      <c r="I120" s="232">
        <f>SUM(I108:I119)</f>
        <v>0</v>
      </c>
      <c r="J120" s="233">
        <f>SUM(J108:J119)</f>
        <v>0</v>
      </c>
      <c r="M120" s="230">
        <f t="shared" si="36"/>
        <v>46357</v>
      </c>
      <c r="N120" s="236">
        <f>SUM(N108:N119)</f>
        <v>0</v>
      </c>
      <c r="O120" s="236">
        <f>SUM(O108:O119)</f>
        <v>0</v>
      </c>
      <c r="P120" s="236">
        <f>SUM(P108:P119)</f>
        <v>0</v>
      </c>
      <c r="Q120" s="236">
        <f>SUM(Q108:Q119)</f>
        <v>0</v>
      </c>
      <c r="R120" s="236">
        <f>SUM(R108:R119)</f>
        <v>0</v>
      </c>
      <c r="S120" s="236">
        <f t="shared" ref="S120:AB120" si="39">SUM(S108:S119)</f>
        <v>0</v>
      </c>
      <c r="T120" s="236">
        <f t="shared" si="39"/>
        <v>0</v>
      </c>
      <c r="U120" s="236">
        <f t="shared" si="39"/>
        <v>0</v>
      </c>
      <c r="V120" s="236">
        <f t="shared" si="39"/>
        <v>0</v>
      </c>
      <c r="W120" s="236">
        <f t="shared" si="39"/>
        <v>0</v>
      </c>
      <c r="X120" s="236">
        <f t="shared" si="39"/>
        <v>0</v>
      </c>
      <c r="Y120" s="236">
        <f t="shared" si="39"/>
        <v>0</v>
      </c>
      <c r="Z120" s="236">
        <f t="shared" si="39"/>
        <v>0</v>
      </c>
      <c r="AA120" s="236">
        <f t="shared" si="39"/>
        <v>0</v>
      </c>
      <c r="AB120" s="236">
        <f t="shared" si="39"/>
        <v>0</v>
      </c>
      <c r="AC120" s="236">
        <f>SUM(AC108:AC119)</f>
        <v>0</v>
      </c>
      <c r="AD120" s="224"/>
    </row>
    <row r="121" spans="2:30" ht="28.5" customHeight="1">
      <c r="B121" s="158"/>
      <c r="C121" s="158"/>
      <c r="N121" s="235">
        <f>IFERROR(N120/$H$6,0)</f>
        <v>0</v>
      </c>
      <c r="O121" s="235">
        <f>IFERROR(O120/$H$6,0)</f>
        <v>0</v>
      </c>
      <c r="P121" s="235">
        <f>IFERROR(P120/$H$6,0)</f>
        <v>0</v>
      </c>
      <c r="Q121" s="235">
        <f>IFERROR(Q120/$H$6,0)</f>
        <v>0</v>
      </c>
      <c r="R121" s="235">
        <f>IFERROR(R120/$H$6,0)</f>
        <v>0</v>
      </c>
      <c r="S121" s="235">
        <f t="shared" ref="S121:AB121" si="40">IFERROR(S120/$H$6,0)</f>
        <v>0</v>
      </c>
      <c r="T121" s="235">
        <f t="shared" si="40"/>
        <v>0</v>
      </c>
      <c r="U121" s="235">
        <f t="shared" si="40"/>
        <v>0</v>
      </c>
      <c r="V121" s="235">
        <f t="shared" si="40"/>
        <v>0</v>
      </c>
      <c r="W121" s="235">
        <f t="shared" si="40"/>
        <v>0</v>
      </c>
      <c r="X121" s="235">
        <f t="shared" si="40"/>
        <v>0</v>
      </c>
      <c r="Y121" s="235">
        <f t="shared" si="40"/>
        <v>0</v>
      </c>
      <c r="Z121" s="235">
        <f t="shared" si="40"/>
        <v>0</v>
      </c>
      <c r="AA121" s="235">
        <f t="shared" si="40"/>
        <v>0</v>
      </c>
      <c r="AB121" s="235">
        <f t="shared" si="40"/>
        <v>0</v>
      </c>
      <c r="AC121" s="235">
        <f>IFERROR(AC120/$H$6,0)</f>
        <v>0</v>
      </c>
      <c r="AD121" s="237" t="s">
        <v>394</v>
      </c>
    </row>
    <row r="122" spans="2:30">
      <c r="B122" s="158"/>
      <c r="C122" s="158"/>
      <c r="N122" s="238"/>
      <c r="O122" s="238"/>
      <c r="P122" s="238"/>
      <c r="Q122" s="238"/>
      <c r="R122" s="238"/>
      <c r="S122" s="239"/>
      <c r="T122" s="240"/>
      <c r="U122" s="241"/>
      <c r="V122" s="241"/>
      <c r="W122" s="241"/>
      <c r="X122" s="241"/>
      <c r="Y122" s="241"/>
      <c r="Z122" s="241"/>
      <c r="AA122" s="241"/>
      <c r="AB122" s="242"/>
      <c r="AC122" s="238"/>
      <c r="AD122" s="249"/>
    </row>
    <row r="123" spans="2:30" outlineLevel="1">
      <c r="B123" s="218"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8">
        <f>IF(C119&gt;0,C119+1,IF(DATE(YEAR('Basisdaten zum Projekt'!$C$5),MONTH('Basisdaten zum Projekt'!$C$5),1)=D123,1,0))</f>
        <v>58</v>
      </c>
      <c r="D123" s="219">
        <f>DATE(YEAR(D119),MONTH(D119)+1,DAY(D119))</f>
        <v>46388</v>
      </c>
      <c r="E123" s="244"/>
      <c r="F123" s="245">
        <f t="shared" ref="F123:F134" si="41">215/12*E123</f>
        <v>0</v>
      </c>
      <c r="G123" s="246"/>
      <c r="H123" s="244"/>
      <c r="I123" s="245">
        <f t="shared" ref="I123:I134" si="42">215/12*H123</f>
        <v>0</v>
      </c>
      <c r="J123" s="247"/>
      <c r="M123" s="219">
        <f t="shared" si="36"/>
        <v>46388</v>
      </c>
      <c r="N123" s="223"/>
      <c r="O123" s="223"/>
      <c r="P123" s="223"/>
      <c r="Q123" s="223"/>
      <c r="R123" s="223"/>
      <c r="S123" s="223"/>
      <c r="T123" s="223"/>
      <c r="U123" s="223"/>
      <c r="V123" s="223"/>
      <c r="W123" s="223"/>
      <c r="X123" s="223"/>
      <c r="Y123" s="223"/>
      <c r="Z123" s="223"/>
      <c r="AA123" s="223"/>
      <c r="AB123" s="223"/>
      <c r="AC123" s="195">
        <f t="shared" ref="AC123:AC134" si="43">SUM(N123:AB123)</f>
        <v>0</v>
      </c>
      <c r="AD123" s="224"/>
    </row>
    <row r="124" spans="2:30" outlineLevel="1">
      <c r="B124" s="218"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8">
        <f>IF(C123&gt;0,C123+1,IF(DATE(YEAR('Basisdaten zum Projekt'!$C$5),MONTH('Basisdaten zum Projekt'!$C$5),1)=D124,1,0))</f>
        <v>59</v>
      </c>
      <c r="D124" s="219">
        <f t="shared" ref="D124:D134" si="44">DATE(YEAR(D123),MONTH(D123)+1,DAY(D123))</f>
        <v>46419</v>
      </c>
      <c r="E124" s="220"/>
      <c r="F124" s="168">
        <f t="shared" si="41"/>
        <v>0</v>
      </c>
      <c r="G124" s="221"/>
      <c r="H124" s="220"/>
      <c r="I124" s="168">
        <f t="shared" si="42"/>
        <v>0</v>
      </c>
      <c r="J124" s="222"/>
      <c r="M124" s="219">
        <f t="shared" si="36"/>
        <v>46419</v>
      </c>
      <c r="N124" s="223"/>
      <c r="O124" s="223"/>
      <c r="P124" s="223"/>
      <c r="Q124" s="223"/>
      <c r="R124" s="223"/>
      <c r="S124" s="223"/>
      <c r="T124" s="223"/>
      <c r="U124" s="223"/>
      <c r="V124" s="223"/>
      <c r="W124" s="223"/>
      <c r="X124" s="223"/>
      <c r="Y124" s="223"/>
      <c r="Z124" s="223"/>
      <c r="AA124" s="223"/>
      <c r="AB124" s="223"/>
      <c r="AC124" s="195">
        <f t="shared" si="43"/>
        <v>0</v>
      </c>
      <c r="AD124" s="224"/>
    </row>
    <row r="125" spans="2:30" outlineLevel="1">
      <c r="B125" s="218"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8">
        <f>IF(C124&gt;0,C124+1,IF(DATE(YEAR('Basisdaten zum Projekt'!$C$5),MONTH('Basisdaten zum Projekt'!$C$5),1)=D125,1,0))</f>
        <v>60</v>
      </c>
      <c r="D125" s="219">
        <f t="shared" si="44"/>
        <v>46447</v>
      </c>
      <c r="E125" s="220"/>
      <c r="F125" s="168">
        <f t="shared" si="41"/>
        <v>0</v>
      </c>
      <c r="G125" s="221"/>
      <c r="H125" s="220"/>
      <c r="I125" s="168">
        <f t="shared" si="42"/>
        <v>0</v>
      </c>
      <c r="J125" s="222"/>
      <c r="M125" s="219">
        <f t="shared" si="36"/>
        <v>46447</v>
      </c>
      <c r="N125" s="223"/>
      <c r="O125" s="223"/>
      <c r="P125" s="223"/>
      <c r="Q125" s="223"/>
      <c r="R125" s="223"/>
      <c r="S125" s="223"/>
      <c r="T125" s="223"/>
      <c r="U125" s="223"/>
      <c r="V125" s="223"/>
      <c r="W125" s="223"/>
      <c r="X125" s="223"/>
      <c r="Y125" s="223"/>
      <c r="Z125" s="223"/>
      <c r="AA125" s="223"/>
      <c r="AB125" s="223"/>
      <c r="AC125" s="195">
        <f t="shared" si="43"/>
        <v>0</v>
      </c>
      <c r="AD125" s="224"/>
    </row>
    <row r="126" spans="2:30" outlineLevel="1">
      <c r="B126" s="218"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8">
        <f>IF(C125&gt;0,C125+1,IF(DATE(YEAR('Basisdaten zum Projekt'!$C$5),MONTH('Basisdaten zum Projekt'!$C$5),1)=D126,1,0))</f>
        <v>61</v>
      </c>
      <c r="D126" s="219">
        <f t="shared" si="44"/>
        <v>46478</v>
      </c>
      <c r="E126" s="220"/>
      <c r="F126" s="168">
        <f t="shared" si="41"/>
        <v>0</v>
      </c>
      <c r="G126" s="221"/>
      <c r="H126" s="220"/>
      <c r="I126" s="168">
        <f t="shared" si="42"/>
        <v>0</v>
      </c>
      <c r="J126" s="222"/>
      <c r="M126" s="219">
        <f t="shared" si="36"/>
        <v>46478</v>
      </c>
      <c r="N126" s="223"/>
      <c r="O126" s="223"/>
      <c r="P126" s="223"/>
      <c r="Q126" s="223"/>
      <c r="R126" s="223"/>
      <c r="S126" s="223"/>
      <c r="T126" s="223"/>
      <c r="U126" s="223"/>
      <c r="V126" s="223"/>
      <c r="W126" s="223"/>
      <c r="X126" s="223"/>
      <c r="Y126" s="223"/>
      <c r="Z126" s="223"/>
      <c r="AA126" s="223"/>
      <c r="AB126" s="223"/>
      <c r="AC126" s="195">
        <f t="shared" si="43"/>
        <v>0</v>
      </c>
      <c r="AD126" s="224"/>
    </row>
    <row r="127" spans="2:30" outlineLevel="1">
      <c r="B127" s="218"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8">
        <f>IF(C126&gt;0,C126+1,IF(DATE(YEAR('Basisdaten zum Projekt'!$C$5),MONTH('Basisdaten zum Projekt'!$C$5),1)=D127,1,0))</f>
        <v>62</v>
      </c>
      <c r="D127" s="219">
        <f t="shared" si="44"/>
        <v>46508</v>
      </c>
      <c r="E127" s="220"/>
      <c r="F127" s="168">
        <f t="shared" si="41"/>
        <v>0</v>
      </c>
      <c r="G127" s="221"/>
      <c r="H127" s="220"/>
      <c r="I127" s="168">
        <f t="shared" si="42"/>
        <v>0</v>
      </c>
      <c r="J127" s="222"/>
      <c r="M127" s="219">
        <f t="shared" si="36"/>
        <v>46508</v>
      </c>
      <c r="N127" s="223"/>
      <c r="O127" s="223"/>
      <c r="P127" s="223"/>
      <c r="Q127" s="223"/>
      <c r="R127" s="223"/>
      <c r="S127" s="223"/>
      <c r="T127" s="223"/>
      <c r="U127" s="223"/>
      <c r="V127" s="223"/>
      <c r="W127" s="223"/>
      <c r="X127" s="223"/>
      <c r="Y127" s="223"/>
      <c r="Z127" s="223"/>
      <c r="AA127" s="223"/>
      <c r="AB127" s="223"/>
      <c r="AC127" s="195">
        <f t="shared" si="43"/>
        <v>0</v>
      </c>
      <c r="AD127" s="224"/>
    </row>
    <row r="128" spans="2:30" outlineLevel="1">
      <c r="B128" s="218"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8">
        <f>IF(C127&gt;0,C127+1,IF(DATE(YEAR('Basisdaten zum Projekt'!$C$5),MONTH('Basisdaten zum Projekt'!$C$5),1)=D128,1,0))</f>
        <v>63</v>
      </c>
      <c r="D128" s="219">
        <f t="shared" si="44"/>
        <v>46539</v>
      </c>
      <c r="E128" s="220"/>
      <c r="F128" s="168">
        <f t="shared" si="41"/>
        <v>0</v>
      </c>
      <c r="G128" s="221"/>
      <c r="H128" s="220"/>
      <c r="I128" s="168">
        <f t="shared" si="42"/>
        <v>0</v>
      </c>
      <c r="J128" s="222"/>
      <c r="M128" s="219">
        <f t="shared" si="36"/>
        <v>46539</v>
      </c>
      <c r="N128" s="223"/>
      <c r="O128" s="223"/>
      <c r="P128" s="223"/>
      <c r="Q128" s="223"/>
      <c r="R128" s="223"/>
      <c r="S128" s="223"/>
      <c r="T128" s="223"/>
      <c r="U128" s="223"/>
      <c r="V128" s="223"/>
      <c r="W128" s="223"/>
      <c r="X128" s="223"/>
      <c r="Y128" s="223"/>
      <c r="Z128" s="223"/>
      <c r="AA128" s="223"/>
      <c r="AB128" s="223"/>
      <c r="AC128" s="195">
        <f t="shared" si="43"/>
        <v>0</v>
      </c>
      <c r="AD128" s="224"/>
    </row>
    <row r="129" spans="2:30" outlineLevel="1">
      <c r="B129" s="218"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8">
        <f>IF(C128&gt;0,C128+1,IF(DATE(YEAR('Basisdaten zum Projekt'!$C$5),MONTH('Basisdaten zum Projekt'!$C$5),1)=D129,1,0))</f>
        <v>64</v>
      </c>
      <c r="D129" s="219">
        <f t="shared" si="44"/>
        <v>46569</v>
      </c>
      <c r="E129" s="220"/>
      <c r="F129" s="168">
        <f t="shared" si="41"/>
        <v>0</v>
      </c>
      <c r="G129" s="221"/>
      <c r="H129" s="220"/>
      <c r="I129" s="168">
        <f t="shared" si="42"/>
        <v>0</v>
      </c>
      <c r="J129" s="222"/>
      <c r="M129" s="219">
        <f t="shared" si="36"/>
        <v>46569</v>
      </c>
      <c r="N129" s="223"/>
      <c r="O129" s="223"/>
      <c r="P129" s="223"/>
      <c r="Q129" s="223"/>
      <c r="R129" s="223"/>
      <c r="S129" s="223"/>
      <c r="T129" s="223"/>
      <c r="U129" s="223"/>
      <c r="V129" s="223"/>
      <c r="W129" s="223"/>
      <c r="X129" s="223"/>
      <c r="Y129" s="223"/>
      <c r="Z129" s="223"/>
      <c r="AA129" s="223"/>
      <c r="AB129" s="223"/>
      <c r="AC129" s="195">
        <f t="shared" si="43"/>
        <v>0</v>
      </c>
      <c r="AD129" s="224"/>
    </row>
    <row r="130" spans="2:30" outlineLevel="1">
      <c r="B130" s="218"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8">
        <f>IF(C129&gt;0,C129+1,IF(DATE(YEAR('Basisdaten zum Projekt'!$C$5),MONTH('Basisdaten zum Projekt'!$C$5),1)=D130,1,0))</f>
        <v>65</v>
      </c>
      <c r="D130" s="219">
        <f t="shared" si="44"/>
        <v>46600</v>
      </c>
      <c r="E130" s="220"/>
      <c r="F130" s="168">
        <f t="shared" si="41"/>
        <v>0</v>
      </c>
      <c r="G130" s="221"/>
      <c r="H130" s="220"/>
      <c r="I130" s="168">
        <f t="shared" si="42"/>
        <v>0</v>
      </c>
      <c r="J130" s="222"/>
      <c r="M130" s="219">
        <f t="shared" si="36"/>
        <v>46600</v>
      </c>
      <c r="N130" s="223"/>
      <c r="O130" s="223"/>
      <c r="P130" s="223"/>
      <c r="Q130" s="223"/>
      <c r="R130" s="223"/>
      <c r="S130" s="223"/>
      <c r="T130" s="223"/>
      <c r="U130" s="223"/>
      <c r="V130" s="223"/>
      <c r="W130" s="223"/>
      <c r="X130" s="223"/>
      <c r="Y130" s="223"/>
      <c r="Z130" s="223"/>
      <c r="AA130" s="223"/>
      <c r="AB130" s="223"/>
      <c r="AC130" s="195">
        <f t="shared" si="43"/>
        <v>0</v>
      </c>
      <c r="AD130" s="224"/>
    </row>
    <row r="131" spans="2:30" outlineLevel="1">
      <c r="B131" s="218"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8">
        <f>IF(C130&gt;0,C130+1,IF(DATE(YEAR('Basisdaten zum Projekt'!$C$5),MONTH('Basisdaten zum Projekt'!$C$5),1)=D131,1,0))</f>
        <v>66</v>
      </c>
      <c r="D131" s="219">
        <f t="shared" si="44"/>
        <v>46631</v>
      </c>
      <c r="E131" s="220"/>
      <c r="F131" s="168">
        <f t="shared" si="41"/>
        <v>0</v>
      </c>
      <c r="G131" s="221"/>
      <c r="H131" s="220"/>
      <c r="I131" s="168">
        <f t="shared" si="42"/>
        <v>0</v>
      </c>
      <c r="J131" s="222"/>
      <c r="M131" s="219">
        <f t="shared" si="36"/>
        <v>46631</v>
      </c>
      <c r="N131" s="223"/>
      <c r="O131" s="223"/>
      <c r="P131" s="223"/>
      <c r="Q131" s="223"/>
      <c r="R131" s="223"/>
      <c r="S131" s="223"/>
      <c r="T131" s="223"/>
      <c r="U131" s="223"/>
      <c r="V131" s="223"/>
      <c r="W131" s="223"/>
      <c r="X131" s="223"/>
      <c r="Y131" s="223"/>
      <c r="Z131" s="223"/>
      <c r="AA131" s="223"/>
      <c r="AB131" s="223"/>
      <c r="AC131" s="195">
        <f t="shared" si="43"/>
        <v>0</v>
      </c>
      <c r="AD131" s="224"/>
    </row>
    <row r="132" spans="2:30" outlineLevel="1">
      <c r="B132" s="218"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8">
        <f>IF(C131&gt;0,C131+1,IF(DATE(YEAR('Basisdaten zum Projekt'!$C$5),MONTH('Basisdaten zum Projekt'!$C$5),1)=D132,1,0))</f>
        <v>67</v>
      </c>
      <c r="D132" s="219">
        <f t="shared" si="44"/>
        <v>46661</v>
      </c>
      <c r="E132" s="220"/>
      <c r="F132" s="168">
        <f t="shared" si="41"/>
        <v>0</v>
      </c>
      <c r="G132" s="221"/>
      <c r="H132" s="220"/>
      <c r="I132" s="168">
        <f t="shared" si="42"/>
        <v>0</v>
      </c>
      <c r="J132" s="222"/>
      <c r="M132" s="219">
        <f t="shared" si="36"/>
        <v>46661</v>
      </c>
      <c r="N132" s="223"/>
      <c r="O132" s="223"/>
      <c r="P132" s="223"/>
      <c r="Q132" s="223"/>
      <c r="R132" s="223"/>
      <c r="S132" s="223"/>
      <c r="T132" s="223"/>
      <c r="U132" s="223"/>
      <c r="V132" s="223"/>
      <c r="W132" s="223"/>
      <c r="X132" s="223"/>
      <c r="Y132" s="223"/>
      <c r="Z132" s="223"/>
      <c r="AA132" s="223"/>
      <c r="AB132" s="223"/>
      <c r="AC132" s="195">
        <f t="shared" si="43"/>
        <v>0</v>
      </c>
      <c r="AD132" s="224"/>
    </row>
    <row r="133" spans="2:30" outlineLevel="1">
      <c r="B133" s="218"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8">
        <f>IF(C132&gt;0,C132+1,IF(DATE(YEAR('Basisdaten zum Projekt'!$C$5),MONTH('Basisdaten zum Projekt'!$C$5),1)=D133,1,0))</f>
        <v>68</v>
      </c>
      <c r="D133" s="219">
        <f t="shared" si="44"/>
        <v>46692</v>
      </c>
      <c r="E133" s="220"/>
      <c r="F133" s="168">
        <f t="shared" si="41"/>
        <v>0</v>
      </c>
      <c r="G133" s="221"/>
      <c r="H133" s="220"/>
      <c r="I133" s="168">
        <f t="shared" si="42"/>
        <v>0</v>
      </c>
      <c r="J133" s="222"/>
      <c r="M133" s="219">
        <f t="shared" si="36"/>
        <v>46692</v>
      </c>
      <c r="N133" s="223"/>
      <c r="O133" s="223"/>
      <c r="P133" s="223"/>
      <c r="Q133" s="223"/>
      <c r="R133" s="223"/>
      <c r="S133" s="223"/>
      <c r="T133" s="223"/>
      <c r="U133" s="223"/>
      <c r="V133" s="223"/>
      <c r="W133" s="223"/>
      <c r="X133" s="223"/>
      <c r="Y133" s="223"/>
      <c r="Z133" s="223"/>
      <c r="AA133" s="223"/>
      <c r="AB133" s="223"/>
      <c r="AC133" s="195">
        <f t="shared" si="43"/>
        <v>0</v>
      </c>
      <c r="AD133" s="224"/>
    </row>
    <row r="134" spans="2:30" outlineLevel="1">
      <c r="B134" s="218"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8">
        <f>IF(C133&gt;0,C133+1,IF(DATE(YEAR('Basisdaten zum Projekt'!$C$5),MONTH('Basisdaten zum Projekt'!$C$5),1)=D134,1,0))</f>
        <v>69</v>
      </c>
      <c r="D134" s="219">
        <f t="shared" si="44"/>
        <v>46722</v>
      </c>
      <c r="E134" s="220"/>
      <c r="F134" s="168">
        <f t="shared" si="41"/>
        <v>0</v>
      </c>
      <c r="G134" s="221"/>
      <c r="H134" s="220"/>
      <c r="I134" s="168">
        <f t="shared" si="42"/>
        <v>0</v>
      </c>
      <c r="J134" s="222"/>
      <c r="M134" s="219">
        <f t="shared" si="36"/>
        <v>46722</v>
      </c>
      <c r="N134" s="223"/>
      <c r="O134" s="223"/>
      <c r="P134" s="223"/>
      <c r="Q134" s="223"/>
      <c r="R134" s="223"/>
      <c r="S134" s="223"/>
      <c r="T134" s="223"/>
      <c r="U134" s="223"/>
      <c r="V134" s="223"/>
      <c r="W134" s="223"/>
      <c r="X134" s="223"/>
      <c r="Y134" s="223"/>
      <c r="Z134" s="223"/>
      <c r="AA134" s="223"/>
      <c r="AB134" s="223"/>
      <c r="AC134" s="195">
        <f t="shared" si="43"/>
        <v>0</v>
      </c>
      <c r="AD134" s="224"/>
    </row>
    <row r="135" spans="2:30">
      <c r="B135" s="228"/>
      <c r="C135" s="229"/>
      <c r="D135" s="230">
        <f>D134</f>
        <v>46722</v>
      </c>
      <c r="E135" s="231"/>
      <c r="F135" s="232">
        <f>SUM(F123:F134)</f>
        <v>0</v>
      </c>
      <c r="G135" s="233">
        <f>SUM(G123:G134)</f>
        <v>0</v>
      </c>
      <c r="H135" s="234"/>
      <c r="I135" s="232">
        <f>SUM(I123:I134)</f>
        <v>0</v>
      </c>
      <c r="J135" s="233">
        <f>SUM(J123:J134)</f>
        <v>0</v>
      </c>
      <c r="M135" s="230">
        <f t="shared" si="36"/>
        <v>46722</v>
      </c>
      <c r="N135" s="236">
        <f>SUM(N123:N134)</f>
        <v>0</v>
      </c>
      <c r="O135" s="236">
        <f>SUM(O123:O134)</f>
        <v>0</v>
      </c>
      <c r="P135" s="236">
        <f>SUM(P123:P134)</f>
        <v>0</v>
      </c>
      <c r="Q135" s="236">
        <f>SUM(Q123:Q134)</f>
        <v>0</v>
      </c>
      <c r="R135" s="236">
        <f>SUM(R123:R134)</f>
        <v>0</v>
      </c>
      <c r="S135" s="236">
        <f t="shared" ref="S135:AB135" si="45">SUM(S123:S134)</f>
        <v>0</v>
      </c>
      <c r="T135" s="236">
        <f t="shared" si="45"/>
        <v>0</v>
      </c>
      <c r="U135" s="236">
        <f t="shared" si="45"/>
        <v>0</v>
      </c>
      <c r="V135" s="236">
        <f t="shared" si="45"/>
        <v>0</v>
      </c>
      <c r="W135" s="236">
        <f t="shared" si="45"/>
        <v>0</v>
      </c>
      <c r="X135" s="236">
        <f t="shared" si="45"/>
        <v>0</v>
      </c>
      <c r="Y135" s="236">
        <f t="shared" si="45"/>
        <v>0</v>
      </c>
      <c r="Z135" s="236">
        <f t="shared" si="45"/>
        <v>0</v>
      </c>
      <c r="AA135" s="236">
        <f t="shared" si="45"/>
        <v>0</v>
      </c>
      <c r="AB135" s="236">
        <f t="shared" si="45"/>
        <v>0</v>
      </c>
      <c r="AC135" s="236">
        <f>SUM(AC123:AC134)</f>
        <v>0</v>
      </c>
      <c r="AD135" s="224"/>
    </row>
    <row r="136" spans="2:30" ht="28.5" customHeight="1">
      <c r="B136" s="158"/>
      <c r="C136" s="158"/>
      <c r="N136" s="235">
        <f>IFERROR(N135/$H$6,0)</f>
        <v>0</v>
      </c>
      <c r="O136" s="235">
        <f>IFERROR(O135/$H$6,0)</f>
        <v>0</v>
      </c>
      <c r="P136" s="235">
        <f>IFERROR(P135/$H$6,0)</f>
        <v>0</v>
      </c>
      <c r="Q136" s="235">
        <f>IFERROR(Q135/$H$6,0)</f>
        <v>0</v>
      </c>
      <c r="R136" s="235">
        <f>IFERROR(R135/$H$6,0)</f>
        <v>0</v>
      </c>
      <c r="S136" s="235">
        <f t="shared" ref="S136:AB136" si="46">IFERROR(S135/$H$6,0)</f>
        <v>0</v>
      </c>
      <c r="T136" s="235">
        <f t="shared" si="46"/>
        <v>0</v>
      </c>
      <c r="U136" s="235">
        <f t="shared" si="46"/>
        <v>0</v>
      </c>
      <c r="V136" s="235">
        <f t="shared" si="46"/>
        <v>0</v>
      </c>
      <c r="W136" s="235">
        <f t="shared" si="46"/>
        <v>0</v>
      </c>
      <c r="X136" s="235">
        <f t="shared" si="46"/>
        <v>0</v>
      </c>
      <c r="Y136" s="235">
        <f t="shared" si="46"/>
        <v>0</v>
      </c>
      <c r="Z136" s="235">
        <f t="shared" si="46"/>
        <v>0</v>
      </c>
      <c r="AA136" s="235">
        <f t="shared" si="46"/>
        <v>0</v>
      </c>
      <c r="AB136" s="235">
        <f t="shared" si="46"/>
        <v>0</v>
      </c>
      <c r="AC136" s="235">
        <f>IFERROR(AC135/$H$6,0)</f>
        <v>0</v>
      </c>
      <c r="AD136" s="237" t="s">
        <v>394</v>
      </c>
    </row>
    <row r="137" spans="2:30">
      <c r="B137" s="158"/>
      <c r="C137" s="158"/>
      <c r="N137" s="238"/>
      <c r="O137" s="238"/>
      <c r="P137" s="238"/>
      <c r="Q137" s="238"/>
      <c r="R137" s="238"/>
      <c r="S137" s="239"/>
      <c r="T137" s="240"/>
      <c r="U137" s="241"/>
      <c r="V137" s="241"/>
      <c r="W137" s="241"/>
      <c r="X137" s="241"/>
      <c r="Y137" s="241"/>
      <c r="Z137" s="241"/>
      <c r="AA137" s="241"/>
      <c r="AB137" s="242"/>
      <c r="AC137" s="238"/>
      <c r="AD137" s="249"/>
    </row>
    <row r="138" spans="2:30" outlineLevel="1">
      <c r="B138" s="218"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8">
        <f>IF(C134&gt;0,C134+1,IF(DATE(YEAR('Basisdaten zum Projekt'!$C$5),MONTH('Basisdaten zum Projekt'!$C$5),1)=D138,1,0))</f>
        <v>70</v>
      </c>
      <c r="D138" s="219">
        <f>DATE(YEAR(D134),MONTH(D134)+1,DAY(D134))</f>
        <v>46753</v>
      </c>
      <c r="E138" s="244"/>
      <c r="F138" s="245">
        <f t="shared" ref="F138:F149" si="47">215/12*E138</f>
        <v>0</v>
      </c>
      <c r="G138" s="246"/>
      <c r="H138" s="244"/>
      <c r="I138" s="245">
        <f t="shared" ref="I138:I149" si="48">215/12*H138</f>
        <v>0</v>
      </c>
      <c r="J138" s="247"/>
      <c r="M138" s="219">
        <f t="shared" si="36"/>
        <v>46753</v>
      </c>
      <c r="N138" s="223"/>
      <c r="O138" s="223"/>
      <c r="P138" s="223"/>
      <c r="Q138" s="223"/>
      <c r="R138" s="223"/>
      <c r="S138" s="223"/>
      <c r="T138" s="223"/>
      <c r="U138" s="223"/>
      <c r="V138" s="223"/>
      <c r="W138" s="223"/>
      <c r="X138" s="223"/>
      <c r="Y138" s="223"/>
      <c r="Z138" s="223"/>
      <c r="AA138" s="223"/>
      <c r="AB138" s="223"/>
      <c r="AC138" s="195">
        <f t="shared" ref="AC138:AC149" si="49">SUM(N138:AB138)</f>
        <v>0</v>
      </c>
      <c r="AD138" s="224"/>
    </row>
    <row r="139" spans="2:30" outlineLevel="1">
      <c r="B139" s="218"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8">
        <f>IF(C138&gt;0,C138+1,IF(DATE(YEAR('Basisdaten zum Projekt'!$C$5),MONTH('Basisdaten zum Projekt'!$C$5),1)=D139,1,0))</f>
        <v>71</v>
      </c>
      <c r="D139" s="219">
        <f t="shared" ref="D139:D149" si="50">DATE(YEAR(D138),MONTH(D138)+1,DAY(D138))</f>
        <v>46784</v>
      </c>
      <c r="E139" s="220"/>
      <c r="F139" s="168">
        <f t="shared" si="47"/>
        <v>0</v>
      </c>
      <c r="G139" s="221"/>
      <c r="H139" s="220"/>
      <c r="I139" s="168">
        <f t="shared" si="48"/>
        <v>0</v>
      </c>
      <c r="J139" s="222"/>
      <c r="M139" s="219">
        <f t="shared" si="36"/>
        <v>46784</v>
      </c>
      <c r="N139" s="223"/>
      <c r="O139" s="223"/>
      <c r="P139" s="223"/>
      <c r="Q139" s="223"/>
      <c r="R139" s="223"/>
      <c r="S139" s="223"/>
      <c r="T139" s="223"/>
      <c r="U139" s="223"/>
      <c r="V139" s="223"/>
      <c r="W139" s="223"/>
      <c r="X139" s="223"/>
      <c r="Y139" s="223"/>
      <c r="Z139" s="223"/>
      <c r="AA139" s="223"/>
      <c r="AB139" s="223"/>
      <c r="AC139" s="195">
        <f t="shared" si="49"/>
        <v>0</v>
      </c>
      <c r="AD139" s="224"/>
    </row>
    <row r="140" spans="2:30" outlineLevel="1">
      <c r="B140" s="218"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8">
        <f>IF(C139&gt;0,C139+1,IF(DATE(YEAR('Basisdaten zum Projekt'!$C$5),MONTH('Basisdaten zum Projekt'!$C$5),1)=D140,1,0))</f>
        <v>72</v>
      </c>
      <c r="D140" s="219">
        <f t="shared" si="50"/>
        <v>46813</v>
      </c>
      <c r="E140" s="220"/>
      <c r="F140" s="168">
        <f t="shared" si="47"/>
        <v>0</v>
      </c>
      <c r="G140" s="221"/>
      <c r="H140" s="220"/>
      <c r="I140" s="168">
        <f t="shared" si="48"/>
        <v>0</v>
      </c>
      <c r="J140" s="222"/>
      <c r="M140" s="219">
        <f t="shared" si="36"/>
        <v>46813</v>
      </c>
      <c r="N140" s="223"/>
      <c r="O140" s="223"/>
      <c r="P140" s="223"/>
      <c r="Q140" s="223"/>
      <c r="R140" s="223"/>
      <c r="S140" s="223"/>
      <c r="T140" s="223"/>
      <c r="U140" s="223"/>
      <c r="V140" s="223"/>
      <c r="W140" s="223"/>
      <c r="X140" s="223"/>
      <c r="Y140" s="223"/>
      <c r="Z140" s="223"/>
      <c r="AA140" s="223"/>
      <c r="AB140" s="223"/>
      <c r="AC140" s="195">
        <f t="shared" si="49"/>
        <v>0</v>
      </c>
      <c r="AD140" s="224"/>
    </row>
    <row r="141" spans="2:30" outlineLevel="1">
      <c r="B141" s="218"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8">
        <f>IF(C140&gt;0,C140+1,IF(DATE(YEAR('Basisdaten zum Projekt'!$C$5),MONTH('Basisdaten zum Projekt'!$C$5),1)=D141,1,0))</f>
        <v>73</v>
      </c>
      <c r="D141" s="219">
        <f t="shared" si="50"/>
        <v>46844</v>
      </c>
      <c r="E141" s="220"/>
      <c r="F141" s="168">
        <f t="shared" si="47"/>
        <v>0</v>
      </c>
      <c r="G141" s="221"/>
      <c r="H141" s="220"/>
      <c r="I141" s="168">
        <f t="shared" si="48"/>
        <v>0</v>
      </c>
      <c r="J141" s="222"/>
      <c r="M141" s="219">
        <f t="shared" si="36"/>
        <v>46844</v>
      </c>
      <c r="N141" s="223"/>
      <c r="O141" s="223"/>
      <c r="P141" s="223"/>
      <c r="Q141" s="223"/>
      <c r="R141" s="223"/>
      <c r="S141" s="223"/>
      <c r="T141" s="223"/>
      <c r="U141" s="223"/>
      <c r="V141" s="223"/>
      <c r="W141" s="223"/>
      <c r="X141" s="223"/>
      <c r="Y141" s="223"/>
      <c r="Z141" s="223"/>
      <c r="AA141" s="223"/>
      <c r="AB141" s="223"/>
      <c r="AC141" s="195">
        <f t="shared" si="49"/>
        <v>0</v>
      </c>
      <c r="AD141" s="224"/>
    </row>
    <row r="142" spans="2:30" outlineLevel="1">
      <c r="B142" s="218"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8">
        <f>IF(C141&gt;0,C141+1,IF(DATE(YEAR('Basisdaten zum Projekt'!$C$5),MONTH('Basisdaten zum Projekt'!$C$5),1)=D142,1,0))</f>
        <v>74</v>
      </c>
      <c r="D142" s="219">
        <f t="shared" si="50"/>
        <v>46874</v>
      </c>
      <c r="E142" s="220"/>
      <c r="F142" s="168">
        <f t="shared" si="47"/>
        <v>0</v>
      </c>
      <c r="G142" s="221"/>
      <c r="H142" s="220"/>
      <c r="I142" s="168">
        <f t="shared" si="48"/>
        <v>0</v>
      </c>
      <c r="J142" s="222"/>
      <c r="M142" s="219">
        <f t="shared" si="36"/>
        <v>46874</v>
      </c>
      <c r="N142" s="223"/>
      <c r="O142" s="223"/>
      <c r="P142" s="223"/>
      <c r="Q142" s="223"/>
      <c r="R142" s="223"/>
      <c r="S142" s="223"/>
      <c r="T142" s="223"/>
      <c r="U142" s="223"/>
      <c r="V142" s="223"/>
      <c r="W142" s="223"/>
      <c r="X142" s="223"/>
      <c r="Y142" s="223"/>
      <c r="Z142" s="223"/>
      <c r="AA142" s="223"/>
      <c r="AB142" s="223"/>
      <c r="AC142" s="195">
        <f t="shared" si="49"/>
        <v>0</v>
      </c>
      <c r="AD142" s="224"/>
    </row>
    <row r="143" spans="2:30" outlineLevel="1">
      <c r="B143" s="218"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8">
        <f>IF(C142&gt;0,C142+1,IF(DATE(YEAR('Basisdaten zum Projekt'!$C$5),MONTH('Basisdaten zum Projekt'!$C$5),1)=D143,1,0))</f>
        <v>75</v>
      </c>
      <c r="D143" s="219">
        <f t="shared" si="50"/>
        <v>46905</v>
      </c>
      <c r="E143" s="220"/>
      <c r="F143" s="168">
        <f t="shared" si="47"/>
        <v>0</v>
      </c>
      <c r="G143" s="221"/>
      <c r="H143" s="220"/>
      <c r="I143" s="168">
        <f t="shared" si="48"/>
        <v>0</v>
      </c>
      <c r="J143" s="222"/>
      <c r="M143" s="219">
        <f t="shared" si="36"/>
        <v>46905</v>
      </c>
      <c r="N143" s="223"/>
      <c r="O143" s="223"/>
      <c r="P143" s="223"/>
      <c r="Q143" s="223"/>
      <c r="R143" s="223"/>
      <c r="S143" s="223"/>
      <c r="T143" s="223"/>
      <c r="U143" s="223"/>
      <c r="V143" s="223"/>
      <c r="W143" s="223"/>
      <c r="X143" s="223"/>
      <c r="Y143" s="223"/>
      <c r="Z143" s="223"/>
      <c r="AA143" s="223"/>
      <c r="AB143" s="223"/>
      <c r="AC143" s="195">
        <f t="shared" si="49"/>
        <v>0</v>
      </c>
      <c r="AD143" s="224"/>
    </row>
    <row r="144" spans="2:30" outlineLevel="1">
      <c r="B144" s="218"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8">
        <f>IF(C143&gt;0,C143+1,IF(DATE(YEAR('Basisdaten zum Projekt'!$C$5),MONTH('Basisdaten zum Projekt'!$C$5),1)=D144,1,0))</f>
        <v>76</v>
      </c>
      <c r="D144" s="219">
        <f t="shared" si="50"/>
        <v>46935</v>
      </c>
      <c r="E144" s="220"/>
      <c r="F144" s="168">
        <f t="shared" si="47"/>
        <v>0</v>
      </c>
      <c r="G144" s="221"/>
      <c r="H144" s="220"/>
      <c r="I144" s="168">
        <f t="shared" si="48"/>
        <v>0</v>
      </c>
      <c r="J144" s="222"/>
      <c r="M144" s="219">
        <f t="shared" si="36"/>
        <v>46935</v>
      </c>
      <c r="N144" s="223"/>
      <c r="O144" s="223"/>
      <c r="P144" s="223"/>
      <c r="Q144" s="223"/>
      <c r="R144" s="223"/>
      <c r="S144" s="223"/>
      <c r="T144" s="223"/>
      <c r="U144" s="223"/>
      <c r="V144" s="223"/>
      <c r="W144" s="223"/>
      <c r="X144" s="223"/>
      <c r="Y144" s="223"/>
      <c r="Z144" s="223"/>
      <c r="AA144" s="223"/>
      <c r="AB144" s="223"/>
      <c r="AC144" s="195">
        <f t="shared" si="49"/>
        <v>0</v>
      </c>
      <c r="AD144" s="224"/>
    </row>
    <row r="145" spans="1:30" outlineLevel="1">
      <c r="B145" s="218"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8">
        <f>IF(C144&gt;0,C144+1,IF(DATE(YEAR('Basisdaten zum Projekt'!$C$5),MONTH('Basisdaten zum Projekt'!$C$5),1)=D145,1,0))</f>
        <v>77</v>
      </c>
      <c r="D145" s="219">
        <f t="shared" si="50"/>
        <v>46966</v>
      </c>
      <c r="E145" s="220"/>
      <c r="F145" s="168">
        <f t="shared" si="47"/>
        <v>0</v>
      </c>
      <c r="G145" s="221"/>
      <c r="H145" s="220"/>
      <c r="I145" s="168">
        <f t="shared" si="48"/>
        <v>0</v>
      </c>
      <c r="J145" s="222"/>
      <c r="M145" s="219">
        <f t="shared" si="36"/>
        <v>46966</v>
      </c>
      <c r="N145" s="223"/>
      <c r="O145" s="223"/>
      <c r="P145" s="223"/>
      <c r="Q145" s="223"/>
      <c r="R145" s="223"/>
      <c r="S145" s="223"/>
      <c r="T145" s="223"/>
      <c r="U145" s="223"/>
      <c r="V145" s="223"/>
      <c r="W145" s="223"/>
      <c r="X145" s="223"/>
      <c r="Y145" s="223"/>
      <c r="Z145" s="223"/>
      <c r="AA145" s="223"/>
      <c r="AB145" s="223"/>
      <c r="AC145" s="195">
        <f t="shared" si="49"/>
        <v>0</v>
      </c>
      <c r="AD145" s="224"/>
    </row>
    <row r="146" spans="1:30" outlineLevel="1">
      <c r="B146" s="218"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8">
        <f>IF(C145&gt;0,C145+1,IF(DATE(YEAR('Basisdaten zum Projekt'!$C$5),MONTH('Basisdaten zum Projekt'!$C$5),1)=D146,1,0))</f>
        <v>78</v>
      </c>
      <c r="D146" s="219">
        <f t="shared" si="50"/>
        <v>46997</v>
      </c>
      <c r="E146" s="220"/>
      <c r="F146" s="168">
        <f t="shared" si="47"/>
        <v>0</v>
      </c>
      <c r="G146" s="221"/>
      <c r="H146" s="220"/>
      <c r="I146" s="168">
        <f t="shared" si="48"/>
        <v>0</v>
      </c>
      <c r="J146" s="222"/>
      <c r="M146" s="219">
        <f t="shared" si="36"/>
        <v>46997</v>
      </c>
      <c r="N146" s="223"/>
      <c r="O146" s="223"/>
      <c r="P146" s="223"/>
      <c r="Q146" s="223"/>
      <c r="R146" s="223"/>
      <c r="S146" s="223"/>
      <c r="T146" s="223"/>
      <c r="U146" s="223"/>
      <c r="V146" s="223"/>
      <c r="W146" s="223"/>
      <c r="X146" s="223"/>
      <c r="Y146" s="223"/>
      <c r="Z146" s="223"/>
      <c r="AA146" s="223"/>
      <c r="AB146" s="223"/>
      <c r="AC146" s="195">
        <f t="shared" si="49"/>
        <v>0</v>
      </c>
      <c r="AD146" s="224"/>
    </row>
    <row r="147" spans="1:30" outlineLevel="1">
      <c r="B147" s="218"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8">
        <f>IF(C146&gt;0,C146+1,IF(DATE(YEAR('Basisdaten zum Projekt'!$C$5),MONTH('Basisdaten zum Projekt'!$C$5),1)=D147,1,0))</f>
        <v>79</v>
      </c>
      <c r="D147" s="219">
        <f t="shared" si="50"/>
        <v>47027</v>
      </c>
      <c r="E147" s="220"/>
      <c r="F147" s="168">
        <f t="shared" si="47"/>
        <v>0</v>
      </c>
      <c r="G147" s="221"/>
      <c r="H147" s="220"/>
      <c r="I147" s="168">
        <f t="shared" si="48"/>
        <v>0</v>
      </c>
      <c r="J147" s="222"/>
      <c r="M147" s="219">
        <f t="shared" si="36"/>
        <v>47027</v>
      </c>
      <c r="N147" s="223"/>
      <c r="O147" s="223"/>
      <c r="P147" s="223"/>
      <c r="Q147" s="223"/>
      <c r="R147" s="223"/>
      <c r="S147" s="223"/>
      <c r="T147" s="223"/>
      <c r="U147" s="223"/>
      <c r="V147" s="223"/>
      <c r="W147" s="223"/>
      <c r="X147" s="223"/>
      <c r="Y147" s="223"/>
      <c r="Z147" s="223"/>
      <c r="AA147" s="223"/>
      <c r="AB147" s="223"/>
      <c r="AC147" s="195">
        <f t="shared" si="49"/>
        <v>0</v>
      </c>
      <c r="AD147" s="224"/>
    </row>
    <row r="148" spans="1:30" outlineLevel="1">
      <c r="B148" s="218"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8">
        <f>IF(C147&gt;0,C147+1,IF(DATE(YEAR('Basisdaten zum Projekt'!$C$5),MONTH('Basisdaten zum Projekt'!$C$5),1)=D148,1,0))</f>
        <v>80</v>
      </c>
      <c r="D148" s="219">
        <f t="shared" si="50"/>
        <v>47058</v>
      </c>
      <c r="E148" s="220"/>
      <c r="F148" s="168">
        <f t="shared" si="47"/>
        <v>0</v>
      </c>
      <c r="G148" s="221"/>
      <c r="H148" s="220"/>
      <c r="I148" s="168">
        <f t="shared" si="48"/>
        <v>0</v>
      </c>
      <c r="J148" s="222"/>
      <c r="M148" s="219">
        <f t="shared" si="36"/>
        <v>47058</v>
      </c>
      <c r="N148" s="223"/>
      <c r="O148" s="223"/>
      <c r="P148" s="223"/>
      <c r="Q148" s="223"/>
      <c r="R148" s="223"/>
      <c r="S148" s="223"/>
      <c r="T148" s="223"/>
      <c r="U148" s="223"/>
      <c r="V148" s="223"/>
      <c r="W148" s="223"/>
      <c r="X148" s="223"/>
      <c r="Y148" s="223"/>
      <c r="Z148" s="223"/>
      <c r="AA148" s="223"/>
      <c r="AB148" s="223"/>
      <c r="AC148" s="195">
        <f t="shared" si="49"/>
        <v>0</v>
      </c>
      <c r="AD148" s="224"/>
    </row>
    <row r="149" spans="1:30" outlineLevel="1">
      <c r="B149" s="218"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8">
        <f>IF(C148&gt;0,C148+1,IF(DATE(YEAR('Basisdaten zum Projekt'!$C$5),MONTH('Basisdaten zum Projekt'!$C$5),1)=D149,1,0))</f>
        <v>81</v>
      </c>
      <c r="D149" s="219">
        <f t="shared" si="50"/>
        <v>47088</v>
      </c>
      <c r="E149" s="220"/>
      <c r="F149" s="168">
        <f t="shared" si="47"/>
        <v>0</v>
      </c>
      <c r="G149" s="221"/>
      <c r="H149" s="220"/>
      <c r="I149" s="168">
        <f t="shared" si="48"/>
        <v>0</v>
      </c>
      <c r="J149" s="222"/>
      <c r="M149" s="219">
        <f t="shared" si="36"/>
        <v>47088</v>
      </c>
      <c r="N149" s="223"/>
      <c r="O149" s="223"/>
      <c r="P149" s="223"/>
      <c r="Q149" s="223"/>
      <c r="R149" s="223"/>
      <c r="S149" s="223"/>
      <c r="T149" s="223"/>
      <c r="U149" s="223"/>
      <c r="V149" s="223"/>
      <c r="W149" s="223"/>
      <c r="X149" s="223"/>
      <c r="Y149" s="223"/>
      <c r="Z149" s="223"/>
      <c r="AA149" s="223"/>
      <c r="AB149" s="223"/>
      <c r="AC149" s="195">
        <f t="shared" si="49"/>
        <v>0</v>
      </c>
      <c r="AD149" s="224"/>
    </row>
    <row r="150" spans="1:30">
      <c r="B150" s="228"/>
      <c r="C150" s="229"/>
      <c r="D150" s="230">
        <f>D149</f>
        <v>47088</v>
      </c>
      <c r="E150" s="231"/>
      <c r="F150" s="232">
        <f>SUM(F138:F149)</f>
        <v>0</v>
      </c>
      <c r="G150" s="233">
        <f>SUM(G138:G149)</f>
        <v>0</v>
      </c>
      <c r="H150" s="234"/>
      <c r="I150" s="232">
        <f>SUM(I138:I149)</f>
        <v>0</v>
      </c>
      <c r="J150" s="233">
        <f>SUM(J138:J149)</f>
        <v>0</v>
      </c>
      <c r="M150" s="230">
        <f t="shared" si="36"/>
        <v>47088</v>
      </c>
      <c r="N150" s="236">
        <f>SUM(N138:N149)</f>
        <v>0</v>
      </c>
      <c r="O150" s="236">
        <f>SUM(O138:O149)</f>
        <v>0</v>
      </c>
      <c r="P150" s="236">
        <f>SUM(P138:P149)</f>
        <v>0</v>
      </c>
      <c r="Q150" s="236">
        <f>SUM(Q138:Q149)</f>
        <v>0</v>
      </c>
      <c r="R150" s="236">
        <f>SUM(R138:R149)</f>
        <v>0</v>
      </c>
      <c r="S150" s="236">
        <f t="shared" ref="S150:AB150" si="51">SUM(S138:S149)</f>
        <v>0</v>
      </c>
      <c r="T150" s="236">
        <f t="shared" si="51"/>
        <v>0</v>
      </c>
      <c r="U150" s="236">
        <f t="shared" si="51"/>
        <v>0</v>
      </c>
      <c r="V150" s="236">
        <f t="shared" si="51"/>
        <v>0</v>
      </c>
      <c r="W150" s="236">
        <f t="shared" si="51"/>
        <v>0</v>
      </c>
      <c r="X150" s="236">
        <f t="shared" si="51"/>
        <v>0</v>
      </c>
      <c r="Y150" s="236">
        <f t="shared" si="51"/>
        <v>0</v>
      </c>
      <c r="Z150" s="236">
        <f t="shared" si="51"/>
        <v>0</v>
      </c>
      <c r="AA150" s="236">
        <f t="shared" si="51"/>
        <v>0</v>
      </c>
      <c r="AB150" s="236">
        <f t="shared" si="51"/>
        <v>0</v>
      </c>
      <c r="AC150" s="236">
        <f>SUM(AC138:AC149)</f>
        <v>0</v>
      </c>
      <c r="AD150" s="224"/>
    </row>
    <row r="151" spans="1:30" ht="28.5" customHeight="1">
      <c r="A151" s="158"/>
      <c r="B151" s="158"/>
      <c r="C151" s="158"/>
      <c r="D151" s="158"/>
      <c r="N151" s="235">
        <f>IFERROR(N150/$H$6,0)</f>
        <v>0</v>
      </c>
      <c r="O151" s="235">
        <f>IFERROR(O150/$H$6,0)</f>
        <v>0</v>
      </c>
      <c r="P151" s="235">
        <f>IFERROR(P150/$H$6,0)</f>
        <v>0</v>
      </c>
      <c r="Q151" s="235">
        <f>IFERROR(Q150/$H$6,0)</f>
        <v>0</v>
      </c>
      <c r="R151" s="235">
        <f>IFERROR(R150/$H$6,0)</f>
        <v>0</v>
      </c>
      <c r="S151" s="235">
        <f t="shared" ref="S151:AB151" si="52">IFERROR(S150/$H$6,0)</f>
        <v>0</v>
      </c>
      <c r="T151" s="235">
        <f t="shared" si="52"/>
        <v>0</v>
      </c>
      <c r="U151" s="235">
        <f t="shared" si="52"/>
        <v>0</v>
      </c>
      <c r="V151" s="235">
        <f t="shared" si="52"/>
        <v>0</v>
      </c>
      <c r="W151" s="235">
        <f t="shared" si="52"/>
        <v>0</v>
      </c>
      <c r="X151" s="235">
        <f t="shared" si="52"/>
        <v>0</v>
      </c>
      <c r="Y151" s="235">
        <f t="shared" si="52"/>
        <v>0</v>
      </c>
      <c r="Z151" s="235">
        <f t="shared" si="52"/>
        <v>0</v>
      </c>
      <c r="AA151" s="235">
        <f t="shared" si="52"/>
        <v>0</v>
      </c>
      <c r="AB151" s="235">
        <f t="shared" si="52"/>
        <v>0</v>
      </c>
      <c r="AC151" s="235">
        <f>IFERROR(AC150/$H$6,0)</f>
        <v>0</v>
      </c>
      <c r="AD151" s="237" t="s">
        <v>394</v>
      </c>
    </row>
    <row r="152" spans="1:30">
      <c r="A152" s="158"/>
      <c r="B152" s="158"/>
      <c r="C152" s="158"/>
      <c r="D152" s="158"/>
      <c r="N152" s="253"/>
      <c r="O152" s="253"/>
      <c r="P152" s="253"/>
      <c r="Q152" s="253"/>
      <c r="R152" s="253"/>
      <c r="S152" s="190"/>
      <c r="T152" s="190"/>
      <c r="U152" s="190"/>
      <c r="V152" s="190"/>
      <c r="W152" s="190"/>
      <c r="X152" s="190"/>
      <c r="Y152" s="190"/>
      <c r="Z152" s="190"/>
      <c r="AA152" s="190"/>
      <c r="AB152" s="190"/>
      <c r="AC152" s="253"/>
      <c r="AD152" s="249"/>
    </row>
    <row r="153" spans="1:30">
      <c r="L153" s="227"/>
      <c r="N153" s="190"/>
      <c r="O153" s="190"/>
      <c r="P153" s="190"/>
      <c r="Q153" s="190"/>
      <c r="R153" s="190"/>
      <c r="AC153" s="190"/>
    </row>
    <row r="154" spans="1:30">
      <c r="L154" s="227"/>
      <c r="N154" s="190"/>
      <c r="O154" s="190"/>
      <c r="P154" s="190"/>
      <c r="Q154" s="190"/>
      <c r="R154" s="190"/>
      <c r="AC154" s="190"/>
    </row>
    <row r="155" spans="1:30">
      <c r="N155" s="190"/>
      <c r="O155" s="190"/>
      <c r="P155" s="190"/>
      <c r="Q155" s="190"/>
      <c r="R155" s="190"/>
      <c r="AC155" s="190"/>
    </row>
    <row r="156" spans="1:30">
      <c r="N156" s="190"/>
      <c r="O156" s="190"/>
      <c r="P156" s="190"/>
      <c r="Q156" s="190"/>
      <c r="R156" s="190"/>
      <c r="AC156" s="190"/>
    </row>
    <row r="157" spans="1:30">
      <c r="N157" s="190"/>
      <c r="O157" s="190"/>
      <c r="P157" s="190"/>
      <c r="Q157" s="190"/>
      <c r="R157" s="190"/>
      <c r="AC157" s="190"/>
    </row>
    <row r="158" spans="1:30">
      <c r="N158" s="190"/>
      <c r="O158" s="190"/>
      <c r="P158" s="190"/>
      <c r="Q158" s="190"/>
      <c r="R158" s="190"/>
      <c r="AC158" s="190"/>
    </row>
    <row r="159" spans="1:30">
      <c r="N159" s="190"/>
      <c r="O159" s="190"/>
      <c r="P159" s="190"/>
      <c r="Q159" s="190"/>
      <c r="R159" s="190"/>
      <c r="AC159" s="190"/>
    </row>
    <row r="160" spans="1:30">
      <c r="N160" s="190"/>
      <c r="O160" s="190"/>
      <c r="P160" s="190"/>
      <c r="Q160" s="190"/>
      <c r="R160" s="190"/>
      <c r="AC160" s="190"/>
    </row>
    <row r="161" spans="14:29">
      <c r="N161" s="190"/>
      <c r="O161" s="190"/>
      <c r="P161" s="190"/>
      <c r="Q161" s="190"/>
      <c r="R161" s="190"/>
      <c r="AC161" s="190"/>
    </row>
    <row r="162" spans="14:29">
      <c r="N162" s="190"/>
      <c r="O162" s="190"/>
      <c r="P162" s="190"/>
      <c r="Q162" s="190"/>
      <c r="R162" s="190"/>
      <c r="AC162" s="190"/>
    </row>
    <row r="163" spans="14:29">
      <c r="N163" s="190"/>
      <c r="O163" s="190"/>
      <c r="P163" s="190"/>
      <c r="Q163" s="190"/>
      <c r="R163" s="190"/>
      <c r="AC163" s="190"/>
    </row>
    <row r="164" spans="14:29">
      <c r="N164" s="190"/>
      <c r="O164" s="190"/>
      <c r="P164" s="190"/>
      <c r="Q164" s="190"/>
      <c r="R164" s="190"/>
      <c r="AC164" s="190"/>
    </row>
    <row r="165" spans="14:29">
      <c r="N165" s="190"/>
      <c r="O165" s="190"/>
      <c r="P165" s="190"/>
      <c r="Q165" s="190"/>
      <c r="R165" s="190"/>
      <c r="AC165" s="190"/>
    </row>
    <row r="166" spans="14:29">
      <c r="N166" s="190"/>
      <c r="O166" s="190"/>
      <c r="P166" s="190"/>
      <c r="Q166" s="190"/>
      <c r="R166" s="190"/>
      <c r="AC166" s="190"/>
    </row>
    <row r="167" spans="14:29">
      <c r="N167" s="190"/>
      <c r="O167" s="190"/>
      <c r="P167" s="190"/>
      <c r="Q167" s="190"/>
      <c r="R167" s="190"/>
      <c r="AC167" s="190"/>
    </row>
    <row r="168" spans="14:29">
      <c r="N168" s="190"/>
      <c r="O168" s="190"/>
      <c r="P168" s="190"/>
      <c r="Q168" s="190"/>
      <c r="R168" s="190"/>
      <c r="AC168" s="190"/>
    </row>
    <row r="169" spans="14:29">
      <c r="N169" s="190"/>
      <c r="O169" s="190"/>
      <c r="P169" s="190"/>
      <c r="Q169" s="190"/>
      <c r="R169" s="190"/>
      <c r="AC169" s="190"/>
    </row>
    <row r="170" spans="14:29">
      <c r="N170" s="190"/>
      <c r="O170" s="190"/>
      <c r="P170" s="190"/>
      <c r="Q170" s="190"/>
      <c r="R170" s="190"/>
      <c r="AC170" s="190"/>
    </row>
    <row r="171" spans="14:29">
      <c r="N171" s="190"/>
      <c r="O171" s="190"/>
      <c r="P171" s="190"/>
      <c r="Q171" s="190"/>
      <c r="R171" s="190"/>
      <c r="AC171" s="190"/>
    </row>
    <row r="172" spans="14:29">
      <c r="N172" s="190"/>
      <c r="O172" s="190"/>
      <c r="P172" s="190"/>
      <c r="Q172" s="190"/>
      <c r="R172" s="190"/>
      <c r="AC172" s="190"/>
    </row>
    <row r="173" spans="14:29">
      <c r="N173" s="190"/>
      <c r="O173" s="190"/>
      <c r="P173" s="190"/>
      <c r="Q173" s="190"/>
      <c r="R173" s="190"/>
      <c r="AC173" s="190"/>
    </row>
    <row r="174" spans="14:29">
      <c r="N174" s="190"/>
      <c r="O174" s="190"/>
      <c r="P174" s="190"/>
      <c r="Q174" s="190"/>
      <c r="R174" s="190"/>
      <c r="AC174" s="190"/>
    </row>
    <row r="175" spans="14:29">
      <c r="N175" s="190"/>
      <c r="O175" s="190"/>
      <c r="P175" s="190"/>
      <c r="Q175" s="190"/>
      <c r="R175" s="190"/>
      <c r="AC175" s="190"/>
    </row>
    <row r="176" spans="14:29">
      <c r="N176" s="190"/>
      <c r="O176" s="190"/>
      <c r="P176" s="190"/>
      <c r="Q176" s="190"/>
      <c r="R176" s="190"/>
      <c r="AC176" s="190"/>
    </row>
    <row r="177" spans="14:18">
      <c r="N177" s="190"/>
      <c r="O177" s="190"/>
      <c r="P177" s="190"/>
      <c r="Q177" s="190"/>
      <c r="R177" s="190"/>
    </row>
    <row r="178" spans="14:18">
      <c r="N178" s="190"/>
      <c r="O178" s="190"/>
      <c r="P178" s="190"/>
      <c r="Q178" s="190"/>
      <c r="R178" s="190"/>
    </row>
    <row r="179" spans="14:18">
      <c r="N179" s="190"/>
      <c r="O179" s="190"/>
      <c r="P179" s="190"/>
      <c r="Q179" s="190"/>
      <c r="R179" s="190"/>
    </row>
    <row r="180" spans="14:18">
      <c r="N180" s="190"/>
      <c r="O180" s="190"/>
      <c r="P180" s="190"/>
      <c r="Q180" s="190"/>
      <c r="R180" s="190"/>
    </row>
  </sheetData>
  <mergeCells count="62">
    <mergeCell ref="C3:H3"/>
    <mergeCell ref="M3:AE3"/>
    <mergeCell ref="D6:E6"/>
    <mergeCell ref="C8:C13"/>
    <mergeCell ref="C14:C15"/>
    <mergeCell ref="D14:D15"/>
    <mergeCell ref="C17:K17"/>
    <mergeCell ref="M17:AE18"/>
    <mergeCell ref="C19:E19"/>
    <mergeCell ref="G19:I19"/>
    <mergeCell ref="A20:B20"/>
    <mergeCell ref="J21:J22"/>
    <mergeCell ref="A21:A22"/>
    <mergeCell ref="B21:B22"/>
    <mergeCell ref="C21:C22"/>
    <mergeCell ref="D21:D22"/>
    <mergeCell ref="E21:E22"/>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5:J26"/>
    <mergeCell ref="A25:A26"/>
    <mergeCell ref="B25:B26"/>
    <mergeCell ref="C25:C26"/>
    <mergeCell ref="D25:D26"/>
    <mergeCell ref="E25:E2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C32:I32"/>
    <mergeCell ref="H35:H41"/>
    <mergeCell ref="B44:J44"/>
    <mergeCell ref="M44:AE44"/>
    <mergeCell ref="E46:G46"/>
    <mergeCell ref="H46:J46"/>
    <mergeCell ref="N46:AC46"/>
  </mergeCells>
  <conditionalFormatting sqref="J30">
    <cfRule type="cellIs" dxfId="1415" priority="221" operator="notEqual">
      <formula>0</formula>
    </cfRule>
  </conditionalFormatting>
  <conditionalFormatting sqref="C48:C59 F48 C93:C104 C108:C119 C123:C134 C138:C149 F50 G151:G186">
    <cfRule type="cellIs" dxfId="1414" priority="220" operator="equal">
      <formula>0</formula>
    </cfRule>
  </conditionalFormatting>
  <conditionalFormatting sqref="AC48:AC59">
    <cfRule type="cellIs" dxfId="1413" priority="219" operator="equal">
      <formula>0</formula>
    </cfRule>
  </conditionalFormatting>
  <conditionalFormatting sqref="F60:F62">
    <cfRule type="cellIs" dxfId="1412" priority="218" operator="equal">
      <formula>0</formula>
    </cfRule>
  </conditionalFormatting>
  <conditionalFormatting sqref="F49">
    <cfRule type="cellIs" dxfId="1411" priority="217" operator="equal">
      <formula>0</formula>
    </cfRule>
  </conditionalFormatting>
  <conditionalFormatting sqref="F75:F77">
    <cfRule type="cellIs" dxfId="1410" priority="216" operator="equal">
      <formula>0</formula>
    </cfRule>
  </conditionalFormatting>
  <conditionalFormatting sqref="F90:F92">
    <cfRule type="cellIs" dxfId="1409" priority="215" operator="equal">
      <formula>0</formula>
    </cfRule>
  </conditionalFormatting>
  <conditionalFormatting sqref="F105:F107">
    <cfRule type="cellIs" dxfId="1408" priority="214" operator="equal">
      <formula>0</formula>
    </cfRule>
  </conditionalFormatting>
  <conditionalFormatting sqref="F120:F122">
    <cfRule type="cellIs" dxfId="1407" priority="213" operator="equal">
      <formula>0</formula>
    </cfRule>
  </conditionalFormatting>
  <conditionalFormatting sqref="F135:F137">
    <cfRule type="cellIs" dxfId="1406" priority="212" operator="equal">
      <formula>0</formula>
    </cfRule>
  </conditionalFormatting>
  <conditionalFormatting sqref="F51:F59">
    <cfRule type="cellIs" dxfId="1405" priority="211" operator="equal">
      <formula>0</formula>
    </cfRule>
  </conditionalFormatting>
  <conditionalFormatting sqref="E42:H43 AC15:AC16">
    <cfRule type="cellIs" dxfId="1404" priority="210" operator="equal">
      <formula>0</formula>
    </cfRule>
  </conditionalFormatting>
  <conditionalFormatting sqref="I43:J43">
    <cfRule type="cellIs" dxfId="1403" priority="209" operator="notEqual">
      <formula>0</formula>
    </cfRule>
  </conditionalFormatting>
  <conditionalFormatting sqref="K30:K31">
    <cfRule type="cellIs" dxfId="1402" priority="207" operator="notEqual">
      <formula>0</formula>
    </cfRule>
  </conditionalFormatting>
  <conditionalFormatting sqref="I42:J42">
    <cfRule type="cellIs" dxfId="1401" priority="206" operator="equal">
      <formula>0</formula>
    </cfRule>
  </conditionalFormatting>
  <conditionalFormatting sqref="B93:B104 B108:B119 B122:B134 B138:B149 B48:B59">
    <cfRule type="cellIs" dxfId="1400" priority="205" operator="equal">
      <formula>"P1"</formula>
    </cfRule>
  </conditionalFormatting>
  <conditionalFormatting sqref="B93:B104 B108:B119 B122:B134 B138:B149 B48:B59">
    <cfRule type="cellIs" dxfId="1399" priority="204" operator="equal">
      <formula>"P2"</formula>
    </cfRule>
  </conditionalFormatting>
  <conditionalFormatting sqref="B93:B104 B108:B119 B122:B134 B138:B149 B48:B59">
    <cfRule type="cellIs" dxfId="1398" priority="203" operator="equal">
      <formula>"P3"</formula>
    </cfRule>
  </conditionalFormatting>
  <conditionalFormatting sqref="B93:B104 B108:B119 B122:B134 B138:B149 B48:B59">
    <cfRule type="cellIs" dxfId="1397" priority="202" operator="equal">
      <formula>"P4"</formula>
    </cfRule>
  </conditionalFormatting>
  <conditionalFormatting sqref="B93:B104 B108:B119 B123:B134 B138:B149 B48:B59">
    <cfRule type="cellIs" dxfId="1396" priority="201" operator="equal">
      <formula>"P5"</formula>
    </cfRule>
  </conditionalFormatting>
  <conditionalFormatting sqref="I48 I50">
    <cfRule type="cellIs" dxfId="1395" priority="200" operator="equal">
      <formula>0</formula>
    </cfRule>
  </conditionalFormatting>
  <conditionalFormatting sqref="I60">
    <cfRule type="cellIs" dxfId="1394" priority="199" operator="equal">
      <formula>0</formula>
    </cfRule>
  </conditionalFormatting>
  <conditionalFormatting sqref="I49">
    <cfRule type="cellIs" dxfId="1393" priority="198" operator="equal">
      <formula>0</formula>
    </cfRule>
  </conditionalFormatting>
  <conditionalFormatting sqref="I51:I59">
    <cfRule type="cellIs" dxfId="1392" priority="197" operator="equal">
      <formula>0</formula>
    </cfRule>
  </conditionalFormatting>
  <conditionalFormatting sqref="I75">
    <cfRule type="cellIs" dxfId="1391" priority="196" operator="equal">
      <formula>0</formula>
    </cfRule>
  </conditionalFormatting>
  <conditionalFormatting sqref="I90">
    <cfRule type="cellIs" dxfId="1390" priority="195" operator="equal">
      <formula>0</formula>
    </cfRule>
  </conditionalFormatting>
  <conditionalFormatting sqref="I105">
    <cfRule type="cellIs" dxfId="1389" priority="194" operator="equal">
      <formula>0</formula>
    </cfRule>
  </conditionalFormatting>
  <conditionalFormatting sqref="I120">
    <cfRule type="cellIs" dxfId="1388" priority="193" operator="equal">
      <formula>0</formula>
    </cfRule>
  </conditionalFormatting>
  <conditionalFormatting sqref="I135">
    <cfRule type="cellIs" dxfId="1387" priority="192" operator="equal">
      <formula>0</formula>
    </cfRule>
  </conditionalFormatting>
  <conditionalFormatting sqref="H62">
    <cfRule type="cellIs" dxfId="1386" priority="191" operator="equal">
      <formula>0</formula>
    </cfRule>
  </conditionalFormatting>
  <conditionalFormatting sqref="H77">
    <cfRule type="cellIs" dxfId="1385" priority="190" operator="equal">
      <formula>0</formula>
    </cfRule>
  </conditionalFormatting>
  <conditionalFormatting sqref="H92">
    <cfRule type="cellIs" dxfId="1384" priority="189" operator="equal">
      <formula>0</formula>
    </cfRule>
  </conditionalFormatting>
  <conditionalFormatting sqref="H107">
    <cfRule type="cellIs" dxfId="1383" priority="188" operator="equal">
      <formula>0</formula>
    </cfRule>
  </conditionalFormatting>
  <conditionalFormatting sqref="H122">
    <cfRule type="cellIs" dxfId="1382" priority="187" operator="equal">
      <formula>0</formula>
    </cfRule>
  </conditionalFormatting>
  <conditionalFormatting sqref="H137">
    <cfRule type="cellIs" dxfId="1381" priority="186" operator="equal">
      <formula>0</formula>
    </cfRule>
  </conditionalFormatting>
  <conditionalFormatting sqref="F63 F65">
    <cfRule type="cellIs" dxfId="1380" priority="185" operator="equal">
      <formula>0</formula>
    </cfRule>
  </conditionalFormatting>
  <conditionalFormatting sqref="F64">
    <cfRule type="cellIs" dxfId="1379" priority="184" operator="equal">
      <formula>0</formula>
    </cfRule>
  </conditionalFormatting>
  <conditionalFormatting sqref="F66:F74">
    <cfRule type="cellIs" dxfId="1378" priority="183" operator="equal">
      <formula>0</formula>
    </cfRule>
  </conditionalFormatting>
  <conditionalFormatting sqref="I63 I65">
    <cfRule type="cellIs" dxfId="1377" priority="182" operator="equal">
      <formula>0</formula>
    </cfRule>
  </conditionalFormatting>
  <conditionalFormatting sqref="I64">
    <cfRule type="cellIs" dxfId="1376" priority="181" operator="equal">
      <formula>0</formula>
    </cfRule>
  </conditionalFormatting>
  <conditionalFormatting sqref="I66:I74">
    <cfRule type="cellIs" dxfId="1375" priority="180" operator="equal">
      <formula>0</formula>
    </cfRule>
  </conditionalFormatting>
  <conditionalFormatting sqref="E66:E74">
    <cfRule type="expression" dxfId="1374" priority="179">
      <formula>$B66=""</formula>
    </cfRule>
  </conditionalFormatting>
  <conditionalFormatting sqref="G66:G74">
    <cfRule type="expression" dxfId="1373" priority="178">
      <formula>$B66=""</formula>
    </cfRule>
  </conditionalFormatting>
  <conditionalFormatting sqref="H66:H74">
    <cfRule type="expression" dxfId="1372" priority="177">
      <formula>$B66=""</formula>
    </cfRule>
  </conditionalFormatting>
  <conditionalFormatting sqref="J66:J74">
    <cfRule type="expression" dxfId="1371" priority="176">
      <formula>$B66=""</formula>
    </cfRule>
  </conditionalFormatting>
  <conditionalFormatting sqref="F78 F80">
    <cfRule type="cellIs" dxfId="1370" priority="175" operator="equal">
      <formula>0</formula>
    </cfRule>
  </conditionalFormatting>
  <conditionalFormatting sqref="F79">
    <cfRule type="cellIs" dxfId="1369" priority="174" operator="equal">
      <formula>0</formula>
    </cfRule>
  </conditionalFormatting>
  <conditionalFormatting sqref="F81:F89">
    <cfRule type="cellIs" dxfId="1368" priority="173" operator="equal">
      <formula>0</formula>
    </cfRule>
  </conditionalFormatting>
  <conditionalFormatting sqref="I78 I80">
    <cfRule type="cellIs" dxfId="1367" priority="172" operator="equal">
      <formula>0</formula>
    </cfRule>
  </conditionalFormatting>
  <conditionalFormatting sqref="I79">
    <cfRule type="cellIs" dxfId="1366" priority="171" operator="equal">
      <formula>0</formula>
    </cfRule>
  </conditionalFormatting>
  <conditionalFormatting sqref="I81:I89">
    <cfRule type="cellIs" dxfId="1365" priority="170" operator="equal">
      <formula>0</formula>
    </cfRule>
  </conditionalFormatting>
  <conditionalFormatting sqref="E78:E89">
    <cfRule type="expression" dxfId="1364" priority="169">
      <formula>$B78=""</formula>
    </cfRule>
  </conditionalFormatting>
  <conditionalFormatting sqref="G78:G89">
    <cfRule type="expression" dxfId="1363" priority="168">
      <formula>$B78=""</formula>
    </cfRule>
  </conditionalFormatting>
  <conditionalFormatting sqref="H78:H89">
    <cfRule type="expression" dxfId="1362" priority="167">
      <formula>$B78=""</formula>
    </cfRule>
  </conditionalFormatting>
  <conditionalFormatting sqref="J78:J89">
    <cfRule type="expression" dxfId="1361" priority="166">
      <formula>$B78=""</formula>
    </cfRule>
  </conditionalFormatting>
  <conditionalFormatting sqref="F93 F95">
    <cfRule type="cellIs" dxfId="1360" priority="165" operator="equal">
      <formula>0</formula>
    </cfRule>
  </conditionalFormatting>
  <conditionalFormatting sqref="F94">
    <cfRule type="cellIs" dxfId="1359" priority="164" operator="equal">
      <formula>0</formula>
    </cfRule>
  </conditionalFormatting>
  <conditionalFormatting sqref="F96:F104">
    <cfRule type="cellIs" dxfId="1358" priority="163" operator="equal">
      <formula>0</formula>
    </cfRule>
  </conditionalFormatting>
  <conditionalFormatting sqref="I93 I95">
    <cfRule type="cellIs" dxfId="1357" priority="162" operator="equal">
      <formula>0</formula>
    </cfRule>
  </conditionalFormatting>
  <conditionalFormatting sqref="I94">
    <cfRule type="cellIs" dxfId="1356" priority="161" operator="equal">
      <formula>0</formula>
    </cfRule>
  </conditionalFormatting>
  <conditionalFormatting sqref="I96:I104">
    <cfRule type="cellIs" dxfId="1355" priority="160" operator="equal">
      <formula>0</formula>
    </cfRule>
  </conditionalFormatting>
  <conditionalFormatting sqref="E93:E104">
    <cfRule type="expression" dxfId="1354" priority="159">
      <formula>$B93=""</formula>
    </cfRule>
  </conditionalFormatting>
  <conditionalFormatting sqref="G93:G104">
    <cfRule type="expression" dxfId="1353" priority="158">
      <formula>$B93=""</formula>
    </cfRule>
  </conditionalFormatting>
  <conditionalFormatting sqref="H93:H104">
    <cfRule type="expression" dxfId="1352" priority="157">
      <formula>$B93=""</formula>
    </cfRule>
  </conditionalFormatting>
  <conditionalFormatting sqref="J93:J104">
    <cfRule type="expression" dxfId="1351" priority="156">
      <formula>$B93=""</formula>
    </cfRule>
  </conditionalFormatting>
  <conditionalFormatting sqref="F108 F110">
    <cfRule type="cellIs" dxfId="1350" priority="155" operator="equal">
      <formula>0</formula>
    </cfRule>
  </conditionalFormatting>
  <conditionalFormatting sqref="F109">
    <cfRule type="cellIs" dxfId="1349" priority="154" operator="equal">
      <formula>0</formula>
    </cfRule>
  </conditionalFormatting>
  <conditionalFormatting sqref="F111:F119">
    <cfRule type="cellIs" dxfId="1348" priority="153" operator="equal">
      <formula>0</formula>
    </cfRule>
  </conditionalFormatting>
  <conditionalFormatting sqref="I108 I110">
    <cfRule type="cellIs" dxfId="1347" priority="152" operator="equal">
      <formula>0</formula>
    </cfRule>
  </conditionalFormatting>
  <conditionalFormatting sqref="I109">
    <cfRule type="cellIs" dxfId="1346" priority="151" operator="equal">
      <formula>0</formula>
    </cfRule>
  </conditionalFormatting>
  <conditionalFormatting sqref="I111:I119">
    <cfRule type="cellIs" dxfId="1345" priority="150" operator="equal">
      <formula>0</formula>
    </cfRule>
  </conditionalFormatting>
  <conditionalFormatting sqref="E108:E119">
    <cfRule type="expression" dxfId="1344" priority="149">
      <formula>$B108=""</formula>
    </cfRule>
  </conditionalFormatting>
  <conditionalFormatting sqref="G108:G119">
    <cfRule type="expression" dxfId="1343" priority="148">
      <formula>$B108=""</formula>
    </cfRule>
  </conditionalFormatting>
  <conditionalFormatting sqref="H108:H119">
    <cfRule type="expression" dxfId="1342" priority="147">
      <formula>$B108=""</formula>
    </cfRule>
  </conditionalFormatting>
  <conditionalFormatting sqref="J108:J119">
    <cfRule type="expression" dxfId="1341" priority="146">
      <formula>$B108=""</formula>
    </cfRule>
  </conditionalFormatting>
  <conditionalFormatting sqref="F123 F125">
    <cfRule type="cellIs" dxfId="1340" priority="145" operator="equal">
      <formula>0</formula>
    </cfRule>
  </conditionalFormatting>
  <conditionalFormatting sqref="F124">
    <cfRule type="cellIs" dxfId="1339" priority="144" operator="equal">
      <formula>0</formula>
    </cfRule>
  </conditionalFormatting>
  <conditionalFormatting sqref="F126:F134">
    <cfRule type="cellIs" dxfId="1338" priority="143" operator="equal">
      <formula>0</formula>
    </cfRule>
  </conditionalFormatting>
  <conditionalFormatting sqref="I123 I125">
    <cfRule type="cellIs" dxfId="1337" priority="142" operator="equal">
      <formula>0</formula>
    </cfRule>
  </conditionalFormatting>
  <conditionalFormatting sqref="I124">
    <cfRule type="cellIs" dxfId="1336" priority="141" operator="equal">
      <formula>0</formula>
    </cfRule>
  </conditionalFormatting>
  <conditionalFormatting sqref="I126:I134">
    <cfRule type="cellIs" dxfId="1335" priority="140" operator="equal">
      <formula>0</formula>
    </cfRule>
  </conditionalFormatting>
  <conditionalFormatting sqref="E123:E134">
    <cfRule type="expression" dxfId="1334" priority="139">
      <formula>$B123=""</formula>
    </cfRule>
  </conditionalFormatting>
  <conditionalFormatting sqref="G123:G134">
    <cfRule type="expression" dxfId="1333" priority="138">
      <formula>$B123=""</formula>
    </cfRule>
  </conditionalFormatting>
  <conditionalFormatting sqref="H123:H134">
    <cfRule type="expression" dxfId="1332" priority="137">
      <formula>$B123=""</formula>
    </cfRule>
  </conditionalFormatting>
  <conditionalFormatting sqref="J123:J134">
    <cfRule type="expression" dxfId="1331" priority="136">
      <formula>$B123=""</formula>
    </cfRule>
  </conditionalFormatting>
  <conditionalFormatting sqref="F150">
    <cfRule type="cellIs" dxfId="1330" priority="135" operator="equal">
      <formula>0</formula>
    </cfRule>
  </conditionalFormatting>
  <conditionalFormatting sqref="I150">
    <cfRule type="cellIs" dxfId="1329" priority="134" operator="equal">
      <formula>0</formula>
    </cfRule>
  </conditionalFormatting>
  <conditionalFormatting sqref="F138 F140">
    <cfRule type="cellIs" dxfId="1328" priority="133" operator="equal">
      <formula>0</formula>
    </cfRule>
  </conditionalFormatting>
  <conditionalFormatting sqref="F139">
    <cfRule type="cellIs" dxfId="1327" priority="132" operator="equal">
      <formula>0</formula>
    </cfRule>
  </conditionalFormatting>
  <conditionalFormatting sqref="F141:F149">
    <cfRule type="cellIs" dxfId="1326" priority="131" operator="equal">
      <formula>0</formula>
    </cfRule>
  </conditionalFormatting>
  <conditionalFormatting sqref="I138 I140">
    <cfRule type="cellIs" dxfId="1325" priority="130" operator="equal">
      <formula>0</formula>
    </cfRule>
  </conditionalFormatting>
  <conditionalFormatting sqref="I139">
    <cfRule type="cellIs" dxfId="1324" priority="129" operator="equal">
      <formula>0</formula>
    </cfRule>
  </conditionalFormatting>
  <conditionalFormatting sqref="I141:I149">
    <cfRule type="cellIs" dxfId="1323" priority="128" operator="equal">
      <formula>0</formula>
    </cfRule>
  </conditionalFormatting>
  <conditionalFormatting sqref="E138:E149">
    <cfRule type="expression" dxfId="1322" priority="127">
      <formula>$B138=""</formula>
    </cfRule>
  </conditionalFormatting>
  <conditionalFormatting sqref="G138:G149">
    <cfRule type="expression" dxfId="1321" priority="126">
      <formula>$B138=""</formula>
    </cfRule>
  </conditionalFormatting>
  <conditionalFormatting sqref="H138:H149">
    <cfRule type="expression" dxfId="1320" priority="125">
      <formula>$B138=""</formula>
    </cfRule>
  </conditionalFormatting>
  <conditionalFormatting sqref="J138:J149">
    <cfRule type="expression" dxfId="1319" priority="124">
      <formula>$B138=""</formula>
    </cfRule>
  </conditionalFormatting>
  <conditionalFormatting sqref="E57:E59">
    <cfRule type="expression" dxfId="1318" priority="123">
      <formula>$B57=""</formula>
    </cfRule>
  </conditionalFormatting>
  <conditionalFormatting sqref="E55:E56">
    <cfRule type="expression" dxfId="1317" priority="122">
      <formula>$B55=""</formula>
    </cfRule>
  </conditionalFormatting>
  <conditionalFormatting sqref="G57:G59">
    <cfRule type="expression" dxfId="1316" priority="121">
      <formula>$B57=""</formula>
    </cfRule>
  </conditionalFormatting>
  <conditionalFormatting sqref="G55:G56">
    <cfRule type="expression" dxfId="1315" priority="120">
      <formula>$B55=""</formula>
    </cfRule>
  </conditionalFormatting>
  <conditionalFormatting sqref="H57:H59">
    <cfRule type="expression" dxfId="1314" priority="119">
      <formula>$B57=""</formula>
    </cfRule>
  </conditionalFormatting>
  <conditionalFormatting sqref="H55:H56">
    <cfRule type="expression" dxfId="1313" priority="118">
      <formula>$B55=""</formula>
    </cfRule>
  </conditionalFormatting>
  <conditionalFormatting sqref="J57:J59">
    <cfRule type="expression" dxfId="1312" priority="117">
      <formula>$B57=""</formula>
    </cfRule>
  </conditionalFormatting>
  <conditionalFormatting sqref="J55:J56">
    <cfRule type="expression" dxfId="1311" priority="116">
      <formula>$B55=""</formula>
    </cfRule>
  </conditionalFormatting>
  <conditionalFormatting sqref="G63">
    <cfRule type="expression" dxfId="1310" priority="115">
      <formula>$B63=""</formula>
    </cfRule>
  </conditionalFormatting>
  <conditionalFormatting sqref="H63">
    <cfRule type="expression" dxfId="1309" priority="114">
      <formula>$B63=""</formula>
    </cfRule>
  </conditionalFormatting>
  <conditionalFormatting sqref="J63">
    <cfRule type="expression" dxfId="1308" priority="113">
      <formula>$B63=""</formula>
    </cfRule>
  </conditionalFormatting>
  <conditionalFormatting sqref="N11:R14 AD11:AD14">
    <cfRule type="cellIs" dxfId="1307" priority="112" operator="equal">
      <formula>0</formula>
    </cfRule>
  </conditionalFormatting>
  <conditionalFormatting sqref="N6">
    <cfRule type="cellIs" dxfId="1306" priority="111" operator="equal">
      <formula>0</formula>
    </cfRule>
  </conditionalFormatting>
  <conditionalFormatting sqref="N6:AB14 AD6:AD14">
    <cfRule type="cellIs" dxfId="1305" priority="110" operator="equal">
      <formula>0</formula>
    </cfRule>
  </conditionalFormatting>
  <conditionalFormatting sqref="AD28 AD26 AD24 AD22">
    <cfRule type="cellIs" dxfId="1304" priority="109" operator="equal">
      <formula>0</formula>
    </cfRule>
  </conditionalFormatting>
  <conditionalFormatting sqref="AE22:AE26">
    <cfRule type="cellIs" dxfId="1303" priority="108" operator="equal">
      <formula>"""adjustment needed"""</formula>
    </cfRule>
  </conditionalFormatting>
  <conditionalFormatting sqref="AE22 AE24 AE26">
    <cfRule type="cellIs" dxfId="1302" priority="107" operator="equal">
      <formula>"adjustment needed"</formula>
    </cfRule>
  </conditionalFormatting>
  <conditionalFormatting sqref="AE28">
    <cfRule type="cellIs" dxfId="1301" priority="106" operator="equal">
      <formula>"""adjustment needed"""</formula>
    </cfRule>
  </conditionalFormatting>
  <conditionalFormatting sqref="AE28">
    <cfRule type="cellIs" dxfId="1300" priority="105" operator="equal">
      <formula>"adjustment needed"</formula>
    </cfRule>
  </conditionalFormatting>
  <conditionalFormatting sqref="AD21:AD29">
    <cfRule type="cellIs" dxfId="1299" priority="104" operator="equal">
      <formula>0</formula>
    </cfRule>
  </conditionalFormatting>
  <conditionalFormatting sqref="C63:C74">
    <cfRule type="cellIs" dxfId="1298" priority="103" operator="equal">
      <formula>0</formula>
    </cfRule>
  </conditionalFormatting>
  <conditionalFormatting sqref="B63 B65:B74">
    <cfRule type="cellIs" dxfId="1297" priority="102" operator="equal">
      <formula>"P4"</formula>
    </cfRule>
  </conditionalFormatting>
  <conditionalFormatting sqref="B63 B65:B74">
    <cfRule type="cellIs" dxfId="1296" priority="100" operator="equal">
      <formula>"P1"</formula>
    </cfRule>
  </conditionalFormatting>
  <conditionalFormatting sqref="B63 B65:B74">
    <cfRule type="cellIs" dxfId="1295" priority="99" operator="equal">
      <formula>"P2"</formula>
    </cfRule>
  </conditionalFormatting>
  <conditionalFormatting sqref="B63 B65:B74">
    <cfRule type="cellIs" dxfId="1294" priority="98" operator="equal">
      <formula>"P3"</formula>
    </cfRule>
  </conditionalFormatting>
  <conditionalFormatting sqref="B63 B65:B74">
    <cfRule type="cellIs" dxfId="1293" priority="97" operator="equal">
      <formula>"P5"</formula>
    </cfRule>
  </conditionalFormatting>
  <conditionalFormatting sqref="C78:C89">
    <cfRule type="cellIs" dxfId="1292" priority="96" operator="equal">
      <formula>0</formula>
    </cfRule>
  </conditionalFormatting>
  <conditionalFormatting sqref="B78:B89">
    <cfRule type="cellIs" dxfId="1291" priority="94" operator="equal">
      <formula>"P1"</formula>
    </cfRule>
  </conditionalFormatting>
  <conditionalFormatting sqref="B78:B89">
    <cfRule type="cellIs" dxfId="1290" priority="93" operator="equal">
      <formula>"P2"</formula>
    </cfRule>
  </conditionalFormatting>
  <conditionalFormatting sqref="B78:B89">
    <cfRule type="cellIs" dxfId="1289" priority="92" operator="equal">
      <formula>"P3"</formula>
    </cfRule>
  </conditionalFormatting>
  <conditionalFormatting sqref="B78:B89">
    <cfRule type="cellIs" dxfId="1288" priority="91" operator="equal">
      <formula>"P4"</formula>
    </cfRule>
  </conditionalFormatting>
  <conditionalFormatting sqref="B78:B89">
    <cfRule type="cellIs" dxfId="1287" priority="90" operator="equal">
      <formula>"P5"</formula>
    </cfRule>
  </conditionalFormatting>
  <conditionalFormatting sqref="E48:E51">
    <cfRule type="expression" dxfId="1286" priority="89">
      <formula>$B48=""</formula>
    </cfRule>
  </conditionalFormatting>
  <conditionalFormatting sqref="G48:G51">
    <cfRule type="expression" dxfId="1285" priority="88">
      <formula>$B48=""</formula>
    </cfRule>
  </conditionalFormatting>
  <conditionalFormatting sqref="H48:H51">
    <cfRule type="expression" dxfId="1284" priority="87">
      <formula>$B48=""</formula>
    </cfRule>
  </conditionalFormatting>
  <conditionalFormatting sqref="J48:J49">
    <cfRule type="expression" dxfId="1283" priority="86">
      <formula>$B48=""</formula>
    </cfRule>
  </conditionalFormatting>
  <conditionalFormatting sqref="J50:J51">
    <cfRule type="expression" dxfId="1282" priority="85">
      <formula>$B50=""</formula>
    </cfRule>
  </conditionalFormatting>
  <conditionalFormatting sqref="E63">
    <cfRule type="expression" dxfId="1281" priority="84">
      <formula>$B63=""</formula>
    </cfRule>
  </conditionalFormatting>
  <conditionalFormatting sqref="H35:H41">
    <cfRule type="expression" dxfId="1280" priority="83">
      <formula>$D14="yes"</formula>
    </cfRule>
  </conditionalFormatting>
  <conditionalFormatting sqref="B64">
    <cfRule type="cellIs" dxfId="1279" priority="82" operator="equal">
      <formula>"P1"</formula>
    </cfRule>
  </conditionalFormatting>
  <conditionalFormatting sqref="B64">
    <cfRule type="cellIs" dxfId="1278" priority="81" operator="equal">
      <formula>"P2"</formula>
    </cfRule>
  </conditionalFormatting>
  <conditionalFormatting sqref="B64">
    <cfRule type="cellIs" dxfId="1277" priority="80" operator="equal">
      <formula>"P3"</formula>
    </cfRule>
  </conditionalFormatting>
  <conditionalFormatting sqref="B64">
    <cfRule type="cellIs" dxfId="1276" priority="79" operator="equal">
      <formula>"P4"</formula>
    </cfRule>
  </conditionalFormatting>
  <conditionalFormatting sqref="B64">
    <cfRule type="cellIs" dxfId="1275" priority="78" operator="equal">
      <formula>"P5"</formula>
    </cfRule>
  </conditionalFormatting>
  <conditionalFormatting sqref="D48:D60">
    <cfRule type="expression" dxfId="1274" priority="77">
      <formula>$D$48=0</formula>
    </cfRule>
  </conditionalFormatting>
  <conditionalFormatting sqref="D49:D59">
    <cfRule type="cellIs" dxfId="1273" priority="76" operator="equal">
      <formula>0</formula>
    </cfRule>
  </conditionalFormatting>
  <conditionalFormatting sqref="D63:D75">
    <cfRule type="expression" dxfId="1272" priority="75">
      <formula>$D$48=0</formula>
    </cfRule>
  </conditionalFormatting>
  <conditionalFormatting sqref="D64:D74">
    <cfRule type="cellIs" dxfId="1271" priority="74" operator="equal">
      <formula>0</formula>
    </cfRule>
  </conditionalFormatting>
  <conditionalFormatting sqref="D78:D90">
    <cfRule type="expression" dxfId="1270" priority="73">
      <formula>$D$48=0</formula>
    </cfRule>
  </conditionalFormatting>
  <conditionalFormatting sqref="D79:D89">
    <cfRule type="cellIs" dxfId="1269" priority="72" operator="equal">
      <formula>0</formula>
    </cfRule>
  </conditionalFormatting>
  <conditionalFormatting sqref="D93:D105">
    <cfRule type="expression" dxfId="1268" priority="71">
      <formula>$D$48=0</formula>
    </cfRule>
  </conditionalFormatting>
  <conditionalFormatting sqref="D94:D104">
    <cfRule type="cellIs" dxfId="1267" priority="70" operator="equal">
      <formula>0</formula>
    </cfRule>
  </conditionalFormatting>
  <conditionalFormatting sqref="D108:D120">
    <cfRule type="expression" dxfId="1266" priority="69">
      <formula>$D$48=0</formula>
    </cfRule>
  </conditionalFormatting>
  <conditionalFormatting sqref="D109:D119">
    <cfRule type="cellIs" dxfId="1265" priority="68" operator="equal">
      <formula>0</formula>
    </cfRule>
  </conditionalFormatting>
  <conditionalFormatting sqref="D123:D135">
    <cfRule type="expression" dxfId="1264" priority="67">
      <formula>$D$48=0</formula>
    </cfRule>
  </conditionalFormatting>
  <conditionalFormatting sqref="D124:D134">
    <cfRule type="cellIs" dxfId="1263" priority="66" operator="equal">
      <formula>0</formula>
    </cfRule>
  </conditionalFormatting>
  <conditionalFormatting sqref="D138:D150">
    <cfRule type="expression" dxfId="1262" priority="65">
      <formula>$D$48=0</formula>
    </cfRule>
  </conditionalFormatting>
  <conditionalFormatting sqref="D139:D149">
    <cfRule type="cellIs" dxfId="1261" priority="64" operator="equal">
      <formula>0</formula>
    </cfRule>
  </conditionalFormatting>
  <conditionalFormatting sqref="M48:M59">
    <cfRule type="expression" dxfId="1260" priority="63">
      <formula>$D$48=0</formula>
    </cfRule>
  </conditionalFormatting>
  <conditionalFormatting sqref="M49:M59">
    <cfRule type="cellIs" dxfId="1259" priority="62" operator="equal">
      <formula>0</formula>
    </cfRule>
  </conditionalFormatting>
  <conditionalFormatting sqref="N62:S62 N77:S77 N92:S92 N107:S107 N122:S122 N137:S137 N60:AC61 N75:AC76 N90:AC91 N105:AC106 N120:AC121 N135:AC136 N150:AC151">
    <cfRule type="cellIs" dxfId="1258" priority="46" operator="equal">
      <formula>0</formula>
    </cfRule>
  </conditionalFormatting>
  <conditionalFormatting sqref="AC63:AC74 AC78:AC89 AC93:AC104 AC108:AC119 AC123:AC134 AC138:AC149">
    <cfRule type="cellIs" dxfId="1257" priority="45" operator="equal">
      <formula>0</formula>
    </cfRule>
  </conditionalFormatting>
  <conditionalFormatting sqref="U62:AC62 U77:AC77 U92:AC92 U107:AC107 U122:AC122 U137:AC137 AC63:AC74 AC78:AC89 AC93:AC104 AC108:AC119 AC123:AC134 AC138:AC149">
    <cfRule type="cellIs" dxfId="1256" priority="44" operator="equal">
      <formula>0</formula>
    </cfRule>
  </conditionalFormatting>
  <conditionalFormatting sqref="M60">
    <cfRule type="expression" dxfId="1255" priority="43">
      <formula>$D$48=0</formula>
    </cfRule>
  </conditionalFormatting>
  <conditionalFormatting sqref="M63:M75">
    <cfRule type="expression" dxfId="1254" priority="42">
      <formula>$D$48=0</formula>
    </cfRule>
  </conditionalFormatting>
  <conditionalFormatting sqref="M64:M74">
    <cfRule type="cellIs" dxfId="1253" priority="41" operator="equal">
      <formula>0</formula>
    </cfRule>
  </conditionalFormatting>
  <conditionalFormatting sqref="M78:M90">
    <cfRule type="expression" dxfId="1252" priority="40">
      <formula>$D$48=0</formula>
    </cfRule>
  </conditionalFormatting>
  <conditionalFormatting sqref="M79:M89">
    <cfRule type="cellIs" dxfId="1251" priority="39" operator="equal">
      <formula>0</formula>
    </cfRule>
  </conditionalFormatting>
  <conditionalFormatting sqref="M93:M105">
    <cfRule type="expression" dxfId="1250" priority="38">
      <formula>$D$48=0</formula>
    </cfRule>
  </conditionalFormatting>
  <conditionalFormatting sqref="M94:M104">
    <cfRule type="cellIs" dxfId="1249" priority="37" operator="equal">
      <formula>0</formula>
    </cfRule>
  </conditionalFormatting>
  <conditionalFormatting sqref="M108:M120">
    <cfRule type="expression" dxfId="1248" priority="36">
      <formula>$D$48=0</formula>
    </cfRule>
  </conditionalFormatting>
  <conditionalFormatting sqref="M109:M119">
    <cfRule type="cellIs" dxfId="1247" priority="35" operator="equal">
      <formula>0</formula>
    </cfRule>
  </conditionalFormatting>
  <conditionalFormatting sqref="M123:M135">
    <cfRule type="expression" dxfId="1246" priority="34">
      <formula>$D$48=0</formula>
    </cfRule>
  </conditionalFormatting>
  <conditionalFormatting sqref="M124:M134">
    <cfRule type="cellIs" dxfId="1245" priority="33" operator="equal">
      <formula>0</formula>
    </cfRule>
  </conditionalFormatting>
  <conditionalFormatting sqref="M138:M150">
    <cfRule type="expression" dxfId="1244" priority="32">
      <formula>$D$48=0</formula>
    </cfRule>
  </conditionalFormatting>
  <conditionalFormatting sqref="M139:M149">
    <cfRule type="cellIs" dxfId="1243" priority="31" operator="equal">
      <formula>0</formula>
    </cfRule>
  </conditionalFormatting>
  <conditionalFormatting sqref="F35:F41">
    <cfRule type="cellIs" dxfId="1242" priority="30" operator="notEqual">
      <formula>0</formula>
    </cfRule>
  </conditionalFormatting>
  <conditionalFormatting sqref="D35:F35 C36:E38 C39:F41">
    <cfRule type="cellIs" dxfId="1241" priority="29" operator="equal">
      <formula>0</formula>
    </cfRule>
  </conditionalFormatting>
  <conditionalFormatting sqref="F36:F38">
    <cfRule type="cellIs" dxfId="1240" priority="28" operator="equal">
      <formula>0</formula>
    </cfRule>
  </conditionalFormatting>
  <conditionalFormatting sqref="G35:G41">
    <cfRule type="cellIs" dxfId="1239" priority="27" operator="equal">
      <formula>0</formula>
    </cfRule>
  </conditionalFormatting>
  <conditionalFormatting sqref="C35">
    <cfRule type="cellIs" dxfId="1238" priority="26" operator="equal">
      <formula>0</formula>
    </cfRule>
  </conditionalFormatting>
  <conditionalFormatting sqref="K21 H21 H29 K23 K25 K27">
    <cfRule type="cellIs" dxfId="1237" priority="25" operator="notEqual">
      <formula>0</formula>
    </cfRule>
  </conditionalFormatting>
  <conditionalFormatting sqref="K29">
    <cfRule type="cellIs" dxfId="1236" priority="24" operator="notEqual">
      <formula>0</formula>
    </cfRule>
  </conditionalFormatting>
  <conditionalFormatting sqref="H23">
    <cfRule type="cellIs" dxfId="1235" priority="23" operator="notEqual">
      <formula>0</formula>
    </cfRule>
  </conditionalFormatting>
  <conditionalFormatting sqref="H25">
    <cfRule type="cellIs" dxfId="1234" priority="22" operator="notEqual">
      <formula>0</formula>
    </cfRule>
  </conditionalFormatting>
  <conditionalFormatting sqref="H27">
    <cfRule type="cellIs" dxfId="1233" priority="21" operator="notEqual">
      <formula>0</formula>
    </cfRule>
  </conditionalFormatting>
  <conditionalFormatting sqref="N21:AC21 N22:AB29">
    <cfRule type="cellIs" dxfId="1232" priority="20" operator="equal">
      <formula>0</formula>
    </cfRule>
  </conditionalFormatting>
  <conditionalFormatting sqref="AC22:AC29">
    <cfRule type="cellIs" dxfId="1231" priority="19" operator="equal">
      <formula>0</formula>
    </cfRule>
  </conditionalFormatting>
  <conditionalFormatting sqref="AC6:AC14">
    <cfRule type="cellIs" dxfId="1230" priority="18" operator="equal">
      <formula>0</formula>
    </cfRule>
  </conditionalFormatting>
  <conditionalFormatting sqref="E53:E54">
    <cfRule type="expression" dxfId="1229" priority="17">
      <formula>$B53=""</formula>
    </cfRule>
  </conditionalFormatting>
  <conditionalFormatting sqref="E52">
    <cfRule type="expression" dxfId="1228" priority="16">
      <formula>$B52=""</formula>
    </cfRule>
  </conditionalFormatting>
  <conditionalFormatting sqref="G53:G54">
    <cfRule type="expression" dxfId="1227" priority="15">
      <formula>$B53=""</formula>
    </cfRule>
  </conditionalFormatting>
  <conditionalFormatting sqref="H53:H54">
    <cfRule type="expression" dxfId="1226" priority="14">
      <formula>$B53=""</formula>
    </cfRule>
  </conditionalFormatting>
  <conditionalFormatting sqref="G52">
    <cfRule type="expression" dxfId="1225" priority="13">
      <formula>$B52=""</formula>
    </cfRule>
  </conditionalFormatting>
  <conditionalFormatting sqref="H52">
    <cfRule type="expression" dxfId="1224" priority="12">
      <formula>$B52=""</formula>
    </cfRule>
  </conditionalFormatting>
  <conditionalFormatting sqref="J53:J54">
    <cfRule type="expression" dxfId="1223" priority="11">
      <formula>$B53=""</formula>
    </cfRule>
  </conditionalFormatting>
  <conditionalFormatting sqref="J52">
    <cfRule type="expression" dxfId="1222" priority="10">
      <formula>$B52=""</formula>
    </cfRule>
  </conditionalFormatting>
  <conditionalFormatting sqref="E64:E65">
    <cfRule type="expression" dxfId="1221" priority="9">
      <formula>$B64=""</formula>
    </cfRule>
  </conditionalFormatting>
  <conditionalFormatting sqref="G65">
    <cfRule type="expression" dxfId="1220" priority="8">
      <formula>$B65=""</formula>
    </cfRule>
  </conditionalFormatting>
  <conditionalFormatting sqref="H65">
    <cfRule type="expression" dxfId="1219" priority="7">
      <formula>$B65=""</formula>
    </cfRule>
  </conditionalFormatting>
  <conditionalFormatting sqref="G64">
    <cfRule type="expression" dxfId="1218" priority="6">
      <formula>$B64=""</formula>
    </cfRule>
  </conditionalFormatting>
  <conditionalFormatting sqref="H64">
    <cfRule type="expression" dxfId="1217" priority="5">
      <formula>$B64=""</formula>
    </cfRule>
  </conditionalFormatting>
  <conditionalFormatting sqref="J65">
    <cfRule type="expression" dxfId="1216" priority="4">
      <formula>$B65=""</formula>
    </cfRule>
  </conditionalFormatting>
  <conditionalFormatting sqref="J64">
    <cfRule type="expression" dxfId="1215" priority="3">
      <formula>$B64=""</formula>
    </cfRule>
  </conditionalFormatting>
  <conditionalFormatting sqref="AE6:AE14">
    <cfRule type="cellIs" dxfId="1214" priority="2" operator="equal">
      <formula>0</formula>
    </cfRule>
  </conditionalFormatting>
  <conditionalFormatting sqref="AE6:AE14">
    <cfRule type="cellIs" dxfId="1213" priority="1" operator="equal">
      <formula>0</formula>
    </cfRule>
  </conditionalFormatting>
  <dataValidations count="1">
    <dataValidation type="list" allowBlank="1" showInputMessage="1" showErrorMessage="1" sqref="D14" xr:uid="{009A001B-0078-4B52-93C8-004B002B00C6}">
      <formula1>$AK$5:$AK$6</formula1>
    </dataValidation>
  </dataValidations>
  <pageMargins left="0.7" right="0.7" top="0.78740157500000008" bottom="0.78740157500000008" header="0.3" footer="0.3"/>
  <pageSetup paperSize="9" scale="30" orientation="portrait"/>
  <extLst>
    <ext xmlns:x14="http://schemas.microsoft.com/office/spreadsheetml/2009/9/main" uri="{78C0D931-6437-407d-A8EE-F0AAD7539E65}">
      <x14:conditionalFormattings>
        <x14:conditionalFormatting xmlns:xm="http://schemas.microsoft.com/office/excel/2006/main">
          <x14:cfRule type="expression" priority="236" id="{003B008E-00FC-440B-BDF0-000900C800B5}">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35" id="{00FE000A-0020-4943-B6D8-001200A20078}">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34" id="{00EB00E8-0005-475C-B6A7-00540021006F}">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33" id="{0058005C-0046-46A3-BFAE-00D00048005E}">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32" id="{00DA0055-00B5-4F62-A5BF-00270065000F}">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31" id="{00F60099-00EB-4387-B457-00E100670057}">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30" id="{00510053-0020-41F2-80ED-003700ED000C}">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29" id="{00790063-0096-4D6A-B0AF-003900230068}">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28" id="{00970038-00E8-4C40-860B-0093008A00FB}">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27" id="{001000CC-00CB-4904-A6E1-00320019004F}">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26" id="{008C00FB-00CC-4D24-9B30-0079000400B8}">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25" id="{00C600D3-00FA-40CB-A818-0097003500F0}">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24" id="{009D005C-005C-4C4E-851E-002400660085}">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23" id="{00110089-003F-4659-B5BD-0073008E0075}">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22" id="{00BF00F3-00B7-4BCF-8B65-00BC00020043}">
            <xm:f>AND($D48&gt;='Basisdaten zum Projekt'!$D$20,$D48&lt;='Basisdaten zum Projekt'!$E$20,'Basisdaten zum Projekt'!$F$20="x")</xm:f>
            <x14:dxf>
              <fill>
                <patternFill patternType="solid">
                  <fgColor indexed="26"/>
                  <bgColor indexed="26"/>
                </patternFill>
              </fill>
            </x14:dxf>
          </x14:cfRule>
          <xm:sqref>N48:N59 N78:N89 N93:N104 N108:N119 N123:N134 N138:N149</xm:sqref>
        </x14:conditionalFormatting>
        <x14:conditionalFormatting xmlns:xm="http://schemas.microsoft.com/office/excel/2006/main">
          <x14:cfRule type="cellIs" priority="208" operator="greaterThan" id="{007900F2-00E4-42B1-978A-00DD00A200A4}">
            <xm:f>'Basisdaten zum Projekt'!$C$7</xm:f>
            <x14:dxf>
              <font>
                <color rgb="FFF2F2F2"/>
              </font>
            </x14:dxf>
          </x14:cfRule>
          <xm:sqref>C48:C62 C75:C77 C90:C149</xm:sqref>
        </x14:conditionalFormatting>
        <x14:conditionalFormatting xmlns:xm="http://schemas.microsoft.com/office/excel/2006/main">
          <x14:cfRule type="cellIs" priority="101" operator="greaterThan" id="{002A0059-00E6-4474-9526-001C00E50054}">
            <xm:f>'Basisdaten zum Projekt'!$C$7</xm:f>
            <x14:dxf>
              <font>
                <color rgb="FFF2F2F2"/>
              </font>
            </x14:dxf>
          </x14:cfRule>
          <xm:sqref>C63:C74</xm:sqref>
        </x14:conditionalFormatting>
        <x14:conditionalFormatting xmlns:xm="http://schemas.microsoft.com/office/excel/2006/main">
          <x14:cfRule type="cellIs" priority="95" operator="greaterThan" id="{00110048-00E8-401C-A9B5-00D3009C007B}">
            <xm:f>'Basisdaten zum Projekt'!$C$7</xm:f>
            <x14:dxf>
              <font>
                <color rgb="FFF2F2F2"/>
              </font>
            </x14:dxf>
          </x14:cfRule>
          <xm:sqref>C78:C89</xm:sqref>
        </x14:conditionalFormatting>
        <x14:conditionalFormatting xmlns:xm="http://schemas.microsoft.com/office/excel/2006/main">
          <x14:cfRule type="expression" priority="61" id="{006500DC-00D3-460B-8E23-007700BB00C7}">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60" id="{00960034-0039-47F0-9BF1-008C00260060}">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59" id="{009700DC-0012-4A40-846D-0087009300EB}">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58" id="{006E00BC-00C3-48A7-837D-00F4007B007A}">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57" id="{006700EF-003D-4206-8AA9-00610033007E}">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56" id="{009F00E9-00E6-4FB4-A325-00B2007B0063}">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55" id="{00FD0050-002B-4783-A288-004F00710079}">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54" id="{008600BC-0085-4B07-9F97-00C9004400A6}">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53" id="{00BD0025-00FF-4D5A-909D-0010001D00B8}">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52" id="{003600CF-00FA-4CBD-A05D-001100D7007B}">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51" id="{00F000EC-0040-4B49-9ABF-00F0001E006B}">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50" id="{00F20012-00FA-453A-8E05-003E00B50085}">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49" id="{009D0030-00D6-4522-8E52-00B100220018}">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48" id="{00A700A2-009B-4A3B-BE44-00CC004100AE}">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47" id="{005700F3-0082-49D2-B424-0096009200B9}">
            <xm:f>AND($D63&gt;='Basisdaten zum Projekt'!$D$20,$D63&lt;='Basisdaten zum Projekt'!$E$20,'Basisdaten zum Projekt'!$F$20="x")</xm:f>
            <x14:dxf>
              <fill>
                <patternFill patternType="solid">
                  <fgColor indexed="26"/>
                  <bgColor indexed="26"/>
                </patternFill>
              </fill>
            </x14:dxf>
          </x14:cfRule>
          <xm:sqref>N63:N74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A00-000000000000}">
          <x14:formula1>
            <xm:f>'Übersicht Berichte'!$A$3:$A$8</xm:f>
          </x14:formula1>
          <xm:sqref>H5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L180"/>
  <sheetViews>
    <sheetView showGridLines="0" topLeftCell="Z1" zoomScale="70" workbookViewId="0">
      <selection activeCell="AE6" sqref="AE6:AE14"/>
    </sheetView>
  </sheetViews>
  <sheetFormatPr baseColWidth="10" defaultColWidth="11.5546875" defaultRowHeight="15" outlineLevelRow="1" outlineLevelCol="1"/>
  <cols>
    <col min="1" max="2" width="11.109375" style="4" customWidth="1"/>
    <col min="3" max="11" width="14.6640625" style="4" customWidth="1"/>
    <col min="12" max="12" width="4.77734375" style="4" customWidth="1"/>
    <col min="13" max="13" width="9.5546875" style="4" customWidth="1"/>
    <col min="14" max="14" width="10" style="4" customWidth="1"/>
    <col min="15" max="15" width="10.5546875" style="4" customWidth="1"/>
    <col min="16" max="18" width="10.33203125" style="4" customWidth="1"/>
    <col min="19" max="28" width="10.33203125" style="4" customWidth="1" outlineLevel="1"/>
    <col min="29" max="29" width="10.21875" style="4" bestFit="1" customWidth="1"/>
    <col min="30" max="30" width="19.5546875" style="4" bestFit="1" customWidth="1"/>
    <col min="31" max="31" width="14.77734375" style="4" customWidth="1"/>
    <col min="32" max="36" width="11.5546875" style="4"/>
    <col min="37" max="37" width="0" style="4" hidden="1" customWidth="1"/>
    <col min="38" max="16384" width="11.5546875" style="4"/>
  </cols>
  <sheetData>
    <row r="3" spans="3:38" ht="60.75" customHeight="1">
      <c r="C3" s="357" t="s">
        <v>320</v>
      </c>
      <c r="D3" s="357"/>
      <c r="E3" s="357"/>
      <c r="F3" s="357"/>
      <c r="G3" s="357"/>
      <c r="H3" s="357"/>
      <c r="M3" s="348" t="s">
        <v>321</v>
      </c>
      <c r="N3" s="348"/>
      <c r="O3" s="348"/>
      <c r="P3" s="348"/>
      <c r="Q3" s="348"/>
      <c r="R3" s="348"/>
      <c r="S3" s="348"/>
      <c r="T3" s="348"/>
      <c r="U3" s="348"/>
      <c r="V3" s="348"/>
      <c r="W3" s="348"/>
      <c r="X3" s="348"/>
      <c r="Y3" s="348"/>
      <c r="Z3" s="348"/>
      <c r="AA3" s="348"/>
      <c r="AB3" s="348"/>
      <c r="AC3" s="348"/>
      <c r="AD3" s="348"/>
      <c r="AE3" s="348"/>
      <c r="AF3" s="118"/>
      <c r="AG3" s="118"/>
      <c r="AH3" s="118"/>
      <c r="AI3" s="118"/>
      <c r="AJ3" s="118"/>
      <c r="AK3" s="118"/>
      <c r="AL3" s="118"/>
    </row>
    <row r="4" spans="3:38">
      <c r="K4" s="119"/>
      <c r="N4" s="120"/>
    </row>
    <row r="5" spans="3:38" ht="37.5" customHeight="1">
      <c r="C5" s="121" t="s">
        <v>322</v>
      </c>
      <c r="D5" s="122"/>
      <c r="E5" s="123"/>
      <c r="F5" s="124"/>
      <c r="G5" s="273" t="s">
        <v>324</v>
      </c>
      <c r="H5" s="126"/>
      <c r="N5" s="127" t="s">
        <v>325</v>
      </c>
      <c r="O5" s="127" t="s">
        <v>326</v>
      </c>
      <c r="P5" s="127" t="s">
        <v>327</v>
      </c>
      <c r="Q5" s="127" t="s">
        <v>328</v>
      </c>
      <c r="R5" s="127" t="s">
        <v>329</v>
      </c>
      <c r="S5" s="127" t="s">
        <v>330</v>
      </c>
      <c r="T5" s="127" t="s">
        <v>331</v>
      </c>
      <c r="U5" s="127" t="s">
        <v>332</v>
      </c>
      <c r="V5" s="127" t="s">
        <v>333</v>
      </c>
      <c r="W5" s="127" t="s">
        <v>334</v>
      </c>
      <c r="X5" s="127" t="s">
        <v>335</v>
      </c>
      <c r="Y5" s="127" t="s">
        <v>336</v>
      </c>
      <c r="Z5" s="127" t="s">
        <v>337</v>
      </c>
      <c r="AA5" s="127" t="s">
        <v>338</v>
      </c>
      <c r="AB5" s="127" t="s">
        <v>339</v>
      </c>
      <c r="AC5" s="128" t="s">
        <v>340</v>
      </c>
      <c r="AD5" s="129" t="s">
        <v>341</v>
      </c>
      <c r="AE5" s="130" t="s">
        <v>342</v>
      </c>
      <c r="AK5" s="4" t="s">
        <v>343</v>
      </c>
    </row>
    <row r="6" spans="3:38" ht="18.75" outlineLevel="1">
      <c r="C6" s="131" t="s">
        <v>344</v>
      </c>
      <c r="D6" s="358"/>
      <c r="E6" s="359"/>
      <c r="G6" s="273" t="s">
        <v>345</v>
      </c>
      <c r="H6" s="132"/>
      <c r="M6" s="254" t="s">
        <v>86</v>
      </c>
      <c r="N6" s="133"/>
      <c r="O6" s="134"/>
      <c r="P6" s="134"/>
      <c r="Q6" s="134"/>
      <c r="R6" s="134"/>
      <c r="S6" s="134">
        <v>0</v>
      </c>
      <c r="T6" s="134">
        <v>0</v>
      </c>
      <c r="U6" s="134">
        <v>0</v>
      </c>
      <c r="V6" s="134">
        <v>0</v>
      </c>
      <c r="W6" s="134">
        <v>0</v>
      </c>
      <c r="X6" s="134">
        <v>0</v>
      </c>
      <c r="Y6" s="134">
        <v>0</v>
      </c>
      <c r="Z6" s="134">
        <v>0</v>
      </c>
      <c r="AA6" s="134">
        <v>0</v>
      </c>
      <c r="AB6" s="134">
        <v>0</v>
      </c>
      <c r="AC6" s="255">
        <f t="shared" ref="AC6:AC14" si="0">SUM(N6:AB6)</f>
        <v>0</v>
      </c>
      <c r="AD6" s="256"/>
      <c r="AE6" s="137"/>
      <c r="AK6" s="4" t="s">
        <v>346</v>
      </c>
    </row>
    <row r="7" spans="3:38" ht="18.75" outlineLevel="1">
      <c r="C7" s="138"/>
      <c r="H7" s="139"/>
      <c r="M7" s="257" t="s">
        <v>156</v>
      </c>
      <c r="N7" s="134"/>
      <c r="O7" s="134"/>
      <c r="P7" s="134"/>
      <c r="Q7" s="134"/>
      <c r="R7" s="134"/>
      <c r="S7" s="134"/>
      <c r="T7" s="134"/>
      <c r="U7" s="134"/>
      <c r="V7" s="134"/>
      <c r="W7" s="134"/>
      <c r="X7" s="134"/>
      <c r="Y7" s="134"/>
      <c r="Z7" s="134"/>
      <c r="AA7" s="134"/>
      <c r="AB7" s="134"/>
      <c r="AC7" s="255">
        <f t="shared" si="0"/>
        <v>0</v>
      </c>
      <c r="AD7" s="256"/>
      <c r="AE7" s="137"/>
    </row>
    <row r="8" spans="3:38" ht="18.75" customHeight="1" outlineLevel="1">
      <c r="C8" s="366" t="s">
        <v>347</v>
      </c>
      <c r="D8" s="140" t="s">
        <v>94</v>
      </c>
      <c r="E8" s="140" t="s">
        <v>95</v>
      </c>
      <c r="F8" s="140" t="s">
        <v>348</v>
      </c>
      <c r="G8" s="140" t="s">
        <v>349</v>
      </c>
      <c r="H8" s="140" t="s">
        <v>350</v>
      </c>
      <c r="M8" s="258" t="s">
        <v>87</v>
      </c>
      <c r="N8" s="134"/>
      <c r="O8" s="134"/>
      <c r="P8" s="134"/>
      <c r="Q8" s="134"/>
      <c r="R8" s="134"/>
      <c r="S8" s="134"/>
      <c r="T8" s="134"/>
      <c r="U8" s="134"/>
      <c r="V8" s="134"/>
      <c r="W8" s="134"/>
      <c r="X8" s="134"/>
      <c r="Y8" s="134"/>
      <c r="Z8" s="134"/>
      <c r="AA8" s="134"/>
      <c r="AB8" s="134"/>
      <c r="AC8" s="255">
        <f t="shared" si="0"/>
        <v>0</v>
      </c>
      <c r="AD8" s="256"/>
      <c r="AE8" s="137"/>
    </row>
    <row r="9" spans="3:38" ht="18.75" outlineLevel="1">
      <c r="C9" s="367"/>
      <c r="D9" s="141"/>
      <c r="E9" s="141"/>
      <c r="F9" s="142"/>
      <c r="G9" s="143"/>
      <c r="H9" s="143"/>
      <c r="M9" s="259" t="s">
        <v>192</v>
      </c>
      <c r="N9" s="134"/>
      <c r="O9" s="134"/>
      <c r="P9" s="134"/>
      <c r="Q9" s="134"/>
      <c r="R9" s="134"/>
      <c r="S9" s="134"/>
      <c r="T9" s="134"/>
      <c r="U9" s="134"/>
      <c r="V9" s="134"/>
      <c r="W9" s="134"/>
      <c r="X9" s="134"/>
      <c r="Y9" s="134"/>
      <c r="Z9" s="134"/>
      <c r="AA9" s="134"/>
      <c r="AB9" s="134"/>
      <c r="AC9" s="255">
        <f t="shared" si="0"/>
        <v>0</v>
      </c>
      <c r="AD9" s="256"/>
      <c r="AE9" s="137"/>
    </row>
    <row r="10" spans="3:38" ht="18.75" outlineLevel="1">
      <c r="C10" s="367"/>
      <c r="D10" s="141"/>
      <c r="E10" s="141"/>
      <c r="F10" s="142"/>
      <c r="G10" s="143"/>
      <c r="H10" s="143"/>
      <c r="M10" s="260" t="s">
        <v>88</v>
      </c>
      <c r="N10" s="134"/>
      <c r="O10" s="134"/>
      <c r="P10" s="134"/>
      <c r="Q10" s="134"/>
      <c r="R10" s="134"/>
      <c r="S10" s="134"/>
      <c r="T10" s="134"/>
      <c r="U10" s="134"/>
      <c r="V10" s="134"/>
      <c r="W10" s="134"/>
      <c r="X10" s="134"/>
      <c r="Y10" s="134"/>
      <c r="Z10" s="134"/>
      <c r="AA10" s="134"/>
      <c r="AB10" s="134"/>
      <c r="AC10" s="255">
        <f t="shared" si="0"/>
        <v>0</v>
      </c>
      <c r="AD10" s="256"/>
      <c r="AE10" s="137"/>
    </row>
    <row r="11" spans="3:38" ht="18.75" outlineLevel="1">
      <c r="C11" s="367"/>
      <c r="D11" s="141"/>
      <c r="E11" s="141"/>
      <c r="F11" s="144"/>
      <c r="G11" s="143"/>
      <c r="H11" s="143"/>
      <c r="M11" s="261" t="s">
        <v>228</v>
      </c>
      <c r="N11" s="134"/>
      <c r="O11" s="134"/>
      <c r="P11" s="134"/>
      <c r="Q11" s="134"/>
      <c r="R11" s="134"/>
      <c r="S11" s="134"/>
      <c r="T11" s="134"/>
      <c r="U11" s="134"/>
      <c r="V11" s="134"/>
      <c r="W11" s="134"/>
      <c r="X11" s="134"/>
      <c r="Y11" s="134"/>
      <c r="Z11" s="134"/>
      <c r="AA11" s="134"/>
      <c r="AB11" s="134"/>
      <c r="AC11" s="255">
        <f t="shared" si="0"/>
        <v>0</v>
      </c>
      <c r="AD11" s="256"/>
      <c r="AE11" s="137"/>
    </row>
    <row r="12" spans="3:38" ht="18.75" outlineLevel="1">
      <c r="C12" s="367"/>
      <c r="D12" s="143"/>
      <c r="E12" s="143"/>
      <c r="F12" s="144"/>
      <c r="G12" s="143"/>
      <c r="H12" s="143"/>
      <c r="M12" s="262" t="s">
        <v>89</v>
      </c>
      <c r="N12" s="134"/>
      <c r="O12" s="134"/>
      <c r="P12" s="134"/>
      <c r="Q12" s="134"/>
      <c r="R12" s="134"/>
      <c r="S12" s="134"/>
      <c r="T12" s="134"/>
      <c r="U12" s="134"/>
      <c r="V12" s="134"/>
      <c r="W12" s="134"/>
      <c r="X12" s="134"/>
      <c r="Y12" s="134"/>
      <c r="Z12" s="134"/>
      <c r="AA12" s="134"/>
      <c r="AB12" s="134"/>
      <c r="AC12" s="255">
        <f t="shared" si="0"/>
        <v>0</v>
      </c>
      <c r="AD12" s="256"/>
      <c r="AE12" s="137"/>
    </row>
    <row r="13" spans="3:38" ht="18.75" outlineLevel="1">
      <c r="C13" s="368"/>
      <c r="D13" s="143"/>
      <c r="E13" s="143"/>
      <c r="F13" s="144"/>
      <c r="G13" s="143"/>
      <c r="H13" s="143"/>
      <c r="M13" s="262" t="s">
        <v>264</v>
      </c>
      <c r="N13" s="134"/>
      <c r="O13" s="134"/>
      <c r="P13" s="134"/>
      <c r="Q13" s="134"/>
      <c r="R13" s="134"/>
      <c r="S13" s="134"/>
      <c r="T13" s="134"/>
      <c r="U13" s="134"/>
      <c r="V13" s="134"/>
      <c r="W13" s="134"/>
      <c r="X13" s="134"/>
      <c r="Y13" s="134"/>
      <c r="Z13" s="134"/>
      <c r="AA13" s="134"/>
      <c r="AB13" s="134"/>
      <c r="AC13" s="255">
        <f t="shared" si="0"/>
        <v>0</v>
      </c>
      <c r="AD13" s="256"/>
      <c r="AE13" s="137"/>
    </row>
    <row r="14" spans="3:38" ht="18.75" customHeight="1" outlineLevel="1">
      <c r="C14" s="369" t="s">
        <v>351</v>
      </c>
      <c r="D14" s="364"/>
      <c r="E14" s="145"/>
      <c r="F14" s="146"/>
      <c r="G14" s="147"/>
      <c r="H14" s="147"/>
      <c r="M14" s="263" t="s">
        <v>90</v>
      </c>
      <c r="N14" s="134"/>
      <c r="O14" s="134"/>
      <c r="P14" s="134"/>
      <c r="Q14" s="134"/>
      <c r="R14" s="134"/>
      <c r="S14" s="134"/>
      <c r="T14" s="134"/>
      <c r="U14" s="134"/>
      <c r="V14" s="134"/>
      <c r="W14" s="134"/>
      <c r="X14" s="134"/>
      <c r="Y14" s="134"/>
      <c r="Z14" s="134"/>
      <c r="AA14" s="134"/>
      <c r="AB14" s="134"/>
      <c r="AC14" s="255">
        <f t="shared" si="0"/>
        <v>0</v>
      </c>
      <c r="AD14" s="264"/>
      <c r="AE14" s="137"/>
    </row>
    <row r="15" spans="3:38" outlineLevel="1">
      <c r="C15" s="369"/>
      <c r="D15" s="364"/>
      <c r="E15" s="149"/>
      <c r="F15" s="33"/>
      <c r="G15" s="33"/>
      <c r="H15" s="150"/>
      <c r="I15" s="33"/>
      <c r="J15" s="33"/>
      <c r="K15" s="33"/>
      <c r="M15" s="189"/>
      <c r="N15" s="152"/>
      <c r="O15" s="152"/>
      <c r="P15" s="152"/>
      <c r="Q15" s="152"/>
      <c r="R15" s="152"/>
      <c r="S15" s="152"/>
      <c r="T15" s="152"/>
      <c r="U15" s="152"/>
      <c r="V15" s="152"/>
      <c r="W15" s="152"/>
      <c r="X15" s="152"/>
      <c r="Y15" s="152"/>
      <c r="Z15" s="152"/>
      <c r="AA15" s="152"/>
      <c r="AB15" s="152"/>
      <c r="AC15" s="154"/>
      <c r="AD15" s="205"/>
      <c r="AE15" s="205"/>
    </row>
    <row r="16" spans="3:38" outlineLevel="1">
      <c r="E16" s="149"/>
      <c r="F16" s="33"/>
      <c r="G16" s="33"/>
      <c r="H16" s="150"/>
      <c r="I16" s="33"/>
      <c r="J16" s="33"/>
      <c r="K16" s="33"/>
      <c r="M16" s="189"/>
      <c r="N16" s="152"/>
      <c r="O16" s="152"/>
      <c r="P16" s="152"/>
      <c r="Q16" s="152"/>
      <c r="R16" s="152"/>
      <c r="S16" s="152"/>
      <c r="T16" s="152"/>
      <c r="U16" s="152"/>
      <c r="V16" s="152"/>
      <c r="W16" s="152"/>
      <c r="X16" s="152"/>
      <c r="Y16" s="152"/>
      <c r="Z16" s="152"/>
      <c r="AA16" s="152"/>
      <c r="AB16" s="152"/>
      <c r="AC16" s="154"/>
      <c r="AD16" s="205"/>
      <c r="AE16" s="205"/>
    </row>
    <row r="17" spans="1:31" ht="30" customHeight="1" outlineLevel="1">
      <c r="B17" s="157"/>
      <c r="C17" s="305" t="s">
        <v>62</v>
      </c>
      <c r="D17" s="305"/>
      <c r="E17" s="305"/>
      <c r="F17" s="305"/>
      <c r="G17" s="305"/>
      <c r="H17" s="305"/>
      <c r="I17" s="305"/>
      <c r="J17" s="305"/>
      <c r="K17" s="305"/>
      <c r="M17" s="365" t="s">
        <v>352</v>
      </c>
      <c r="N17" s="365"/>
      <c r="O17" s="365"/>
      <c r="P17" s="365"/>
      <c r="Q17" s="365"/>
      <c r="R17" s="365"/>
      <c r="S17" s="365"/>
      <c r="T17" s="365"/>
      <c r="U17" s="365"/>
      <c r="V17" s="365"/>
      <c r="W17" s="365"/>
      <c r="X17" s="365"/>
      <c r="Y17" s="365"/>
      <c r="Z17" s="365"/>
      <c r="AA17" s="365"/>
      <c r="AB17" s="365"/>
      <c r="AC17" s="365"/>
      <c r="AD17" s="365"/>
      <c r="AE17" s="365"/>
    </row>
    <row r="18" spans="1:31" ht="30" customHeight="1">
      <c r="E18" s="158"/>
      <c r="K18" s="119"/>
      <c r="M18" s="365"/>
      <c r="N18" s="365"/>
      <c r="O18" s="365"/>
      <c r="P18" s="365"/>
      <c r="Q18" s="365"/>
      <c r="R18" s="365"/>
      <c r="S18" s="365"/>
      <c r="T18" s="365"/>
      <c r="U18" s="365"/>
      <c r="V18" s="365"/>
      <c r="W18" s="365"/>
      <c r="X18" s="365"/>
      <c r="Y18" s="365"/>
      <c r="Z18" s="365"/>
      <c r="AA18" s="365"/>
      <c r="AB18" s="365"/>
      <c r="AC18" s="365"/>
      <c r="AD18" s="365"/>
      <c r="AE18" s="365"/>
    </row>
    <row r="19" spans="1:31">
      <c r="C19" s="349" t="s">
        <v>353</v>
      </c>
      <c r="D19" s="350"/>
      <c r="E19" s="351"/>
      <c r="G19" s="352" t="s">
        <v>354</v>
      </c>
      <c r="H19" s="353"/>
      <c r="I19" s="354"/>
      <c r="K19" s="119"/>
      <c r="M19" s="227"/>
      <c r="N19" s="265"/>
      <c r="O19" s="227"/>
      <c r="P19" s="227"/>
      <c r="Q19" s="227"/>
      <c r="R19" s="227"/>
      <c r="S19" s="227"/>
      <c r="T19" s="227"/>
      <c r="U19" s="227"/>
      <c r="V19" s="227"/>
      <c r="W19" s="227"/>
      <c r="X19" s="227"/>
      <c r="Y19" s="227"/>
      <c r="Z19" s="227"/>
      <c r="AA19" s="227"/>
      <c r="AB19" s="227"/>
      <c r="AC19" s="227"/>
      <c r="AD19" s="227"/>
      <c r="AE19" s="227"/>
    </row>
    <row r="20" spans="1:31" ht="60" customHeight="1">
      <c r="A20" s="355" t="s">
        <v>355</v>
      </c>
      <c r="B20" s="356"/>
      <c r="C20" s="159" t="s">
        <v>356</v>
      </c>
      <c r="D20" s="160" t="s">
        <v>357</v>
      </c>
      <c r="E20" s="161" t="s">
        <v>358</v>
      </c>
      <c r="F20" s="162" t="s">
        <v>359</v>
      </c>
      <c r="G20" s="163" t="s">
        <v>360</v>
      </c>
      <c r="H20" s="160" t="s">
        <v>361</v>
      </c>
      <c r="I20" s="161" t="s">
        <v>362</v>
      </c>
      <c r="J20" s="164" t="s">
        <v>363</v>
      </c>
      <c r="K20" s="160" t="s">
        <v>364</v>
      </c>
      <c r="M20" s="227"/>
      <c r="N20" s="266" t="s">
        <v>325</v>
      </c>
      <c r="O20" s="266" t="s">
        <v>326</v>
      </c>
      <c r="P20" s="266" t="s">
        <v>327</v>
      </c>
      <c r="Q20" s="266" t="s">
        <v>328</v>
      </c>
      <c r="R20" s="266" t="s">
        <v>329</v>
      </c>
      <c r="S20" s="266" t="s">
        <v>330</v>
      </c>
      <c r="T20" s="266" t="s">
        <v>331</v>
      </c>
      <c r="U20" s="266" t="s">
        <v>332</v>
      </c>
      <c r="V20" s="266" t="s">
        <v>333</v>
      </c>
      <c r="W20" s="266" t="s">
        <v>334</v>
      </c>
      <c r="X20" s="266" t="s">
        <v>335</v>
      </c>
      <c r="Y20" s="266" t="s">
        <v>336</v>
      </c>
      <c r="Z20" s="266" t="s">
        <v>337</v>
      </c>
      <c r="AA20" s="266" t="s">
        <v>338</v>
      </c>
      <c r="AB20" s="266" t="s">
        <v>339</v>
      </c>
      <c r="AC20" s="267" t="s">
        <v>340</v>
      </c>
      <c r="AD20" s="266" t="s">
        <v>365</v>
      </c>
      <c r="AE20" s="227"/>
    </row>
    <row r="21" spans="1:31" ht="19.5" customHeight="1" outlineLevel="1">
      <c r="A21" s="344">
        <f>'Basisdaten zum Projekt'!D12</f>
        <v>44652</v>
      </c>
      <c r="B21" s="346">
        <f>'Basisdaten zum Projekt'!E12</f>
        <v>45016</v>
      </c>
      <c r="C21" s="320">
        <f>IFERROR(SUMIF(B:B,M21,G:G),0)</f>
        <v>0</v>
      </c>
      <c r="D21" s="314">
        <f>MROUND(SUMIF(B:B,M21,F:F),0.5)</f>
        <v>0</v>
      </c>
      <c r="E21" s="322">
        <f>IFERROR(C21/D21,0)</f>
        <v>0</v>
      </c>
      <c r="F21" s="324">
        <f>E21*MROUND(J21,0.5)</f>
        <v>0</v>
      </c>
      <c r="G21" s="326">
        <f>SUMIF(B:B,M21,J:J)</f>
        <v>0</v>
      </c>
      <c r="H21" s="328">
        <f>IFERROR(G21-F21,0)</f>
        <v>0</v>
      </c>
      <c r="I21" s="342">
        <f>(SUMIF(B:B,M21,I:I))</f>
        <v>0</v>
      </c>
      <c r="J21" s="332">
        <f>IFERROR(((SUMIF(B:B,M21,AC:AC))/$H$6),0)</f>
        <v>0</v>
      </c>
      <c r="K21" s="314">
        <f>D21-J21</f>
        <v>0</v>
      </c>
      <c r="M21" s="254" t="s">
        <v>86</v>
      </c>
      <c r="N21" s="168">
        <f>IFERROR(IF(($I21&lt;$J21),(SUMIF($B:$B,$M21,N:N)/SUMIF($B:$B,$M21,$AC:$AC)*$I21),(SUMIF($B:$B,$M21,N:N)/SUMIF($B:$B,$M21,$AC:$AC)*$J21)),0)</f>
        <v>0</v>
      </c>
      <c r="O21" s="168">
        <f t="shared" ref="O21:AB29" si="1">IFERROR(IF(($I21&lt;$J21),(SUMIF($B:$B,$M21,O:O)/SUMIF($B:$B,$M21,$AC:$AC)*$I21),(SUMIF($B:$B,$M21,O:O)/SUMIF($B:$B,$M21,$AC:$AC)*$J21)),0)</f>
        <v>0</v>
      </c>
      <c r="P21" s="168">
        <f t="shared" si="1"/>
        <v>0</v>
      </c>
      <c r="Q21" s="168">
        <f t="shared" si="1"/>
        <v>0</v>
      </c>
      <c r="R21" s="168">
        <f t="shared" si="1"/>
        <v>0</v>
      </c>
      <c r="S21" s="168">
        <f t="shared" si="1"/>
        <v>0</v>
      </c>
      <c r="T21" s="168">
        <f t="shared" si="1"/>
        <v>0</v>
      </c>
      <c r="U21" s="168">
        <f t="shared" si="1"/>
        <v>0</v>
      </c>
      <c r="V21" s="168">
        <f t="shared" si="1"/>
        <v>0</v>
      </c>
      <c r="W21" s="168">
        <f t="shared" si="1"/>
        <v>0</v>
      </c>
      <c r="X21" s="168">
        <f t="shared" si="1"/>
        <v>0</v>
      </c>
      <c r="Y21" s="168">
        <f t="shared" si="1"/>
        <v>0</v>
      </c>
      <c r="Z21" s="168">
        <f t="shared" si="1"/>
        <v>0</v>
      </c>
      <c r="AA21" s="168">
        <f t="shared" si="1"/>
        <v>0</v>
      </c>
      <c r="AB21" s="168">
        <f t="shared" si="1"/>
        <v>0</v>
      </c>
      <c r="AC21" s="268">
        <f>SUM(N21:AB21)</f>
        <v>0</v>
      </c>
      <c r="AD21" s="269">
        <f>ROUND(IF(F21&gt;G21,G21,F21),2)</f>
        <v>0</v>
      </c>
      <c r="AE21" s="227"/>
    </row>
    <row r="22" spans="1:31" ht="19.5" customHeight="1" outlineLevel="1">
      <c r="A22" s="345"/>
      <c r="B22" s="347"/>
      <c r="C22" s="321"/>
      <c r="D22" s="315"/>
      <c r="E22" s="323"/>
      <c r="F22" s="325"/>
      <c r="G22" s="327"/>
      <c r="H22" s="329"/>
      <c r="I22" s="343"/>
      <c r="J22" s="333"/>
      <c r="K22" s="315"/>
      <c r="M22" s="257" t="s">
        <v>156</v>
      </c>
      <c r="N22" s="171">
        <f>IFERROR(IF(OR((N6+N7)=N21,N6=0),0,N21-N6-N7),"")</f>
        <v>0</v>
      </c>
      <c r="O22" s="171">
        <f t="shared" ref="O22:AC22" si="2">IFERROR(IF(OR((O6+O7)=O21,O6=0),0,O21-O6-O7),"")</f>
        <v>0</v>
      </c>
      <c r="P22" s="171">
        <f t="shared" si="2"/>
        <v>0</v>
      </c>
      <c r="Q22" s="171">
        <f t="shared" si="2"/>
        <v>0</v>
      </c>
      <c r="R22" s="171">
        <f t="shared" si="2"/>
        <v>0</v>
      </c>
      <c r="S22" s="171">
        <f t="shared" si="2"/>
        <v>0</v>
      </c>
      <c r="T22" s="171">
        <f t="shared" si="2"/>
        <v>0</v>
      </c>
      <c r="U22" s="171">
        <f t="shared" si="2"/>
        <v>0</v>
      </c>
      <c r="V22" s="171">
        <f t="shared" si="2"/>
        <v>0</v>
      </c>
      <c r="W22" s="171">
        <f t="shared" si="2"/>
        <v>0</v>
      </c>
      <c r="X22" s="171">
        <f t="shared" si="2"/>
        <v>0</v>
      </c>
      <c r="Y22" s="171">
        <f t="shared" si="2"/>
        <v>0</v>
      </c>
      <c r="Z22" s="171">
        <f t="shared" si="2"/>
        <v>0</v>
      </c>
      <c r="AA22" s="171">
        <f t="shared" si="2"/>
        <v>0</v>
      </c>
      <c r="AB22" s="171">
        <f t="shared" si="2"/>
        <v>0</v>
      </c>
      <c r="AC22" s="268">
        <f t="shared" si="2"/>
        <v>0</v>
      </c>
      <c r="AD22" s="270">
        <f>IFERROR(IF(OR((AD6+AD7)=AD21,AD6=0),0,AD21-AD6-AD7),"")</f>
        <v>0</v>
      </c>
      <c r="AE22" s="271" t="str">
        <f>IF((AD21)=AD6+AD7,"no adjustment needed",IF(AD6=0,"no adjustment needed","adjustment needed"))</f>
        <v>no adjustment needed</v>
      </c>
    </row>
    <row r="23" spans="1:31" ht="19.5" customHeight="1" outlineLevel="1">
      <c r="A23" s="338">
        <f>'Basisdaten zum Projekt'!D13</f>
        <v>45017</v>
      </c>
      <c r="B23" s="340">
        <f>'Basisdaten zum Projekt'!E13</f>
        <v>45747</v>
      </c>
      <c r="C23" s="320">
        <f>IFERROR(SUMIF(B:B,M23,G:G),0)</f>
        <v>0</v>
      </c>
      <c r="D23" s="314">
        <f>MROUND(SUMIF(B:B,M23,F:F),0.5)</f>
        <v>0</v>
      </c>
      <c r="E23" s="322">
        <f>IFERROR(C23/D23,0)</f>
        <v>0</v>
      </c>
      <c r="F23" s="324">
        <f>E23*MROUND(J23,0.5)</f>
        <v>0</v>
      </c>
      <c r="G23" s="326">
        <f>SUMIF(B:B,M23,J:J)</f>
        <v>0</v>
      </c>
      <c r="H23" s="328">
        <f>IFERROR(G23-F23,0)</f>
        <v>0</v>
      </c>
      <c r="I23" s="330">
        <f t="shared" ref="I23:I29" si="3">(SUMIF(B:B,M23,I:I))</f>
        <v>0</v>
      </c>
      <c r="J23" s="332">
        <f>IFERROR(((SUMIF(B:B,M23,AC:AC))/$H$6),0)</f>
        <v>0</v>
      </c>
      <c r="K23" s="314">
        <f>D23-J23</f>
        <v>0</v>
      </c>
      <c r="M23" s="258" t="s">
        <v>87</v>
      </c>
      <c r="N23" s="168">
        <f>IFERROR(IF(($I23&lt;$J23),(SUMIF($B:$B,$M23,N:N)/SUMIF($B:$B,$M23,$AC:$AC)*$I23),(SUMIF($B:$B,$M23,N:N)/SUMIF($B:$B,$M23,$AC:$AC)*$J23)),0)</f>
        <v>0</v>
      </c>
      <c r="O23" s="168">
        <f t="shared" si="1"/>
        <v>0</v>
      </c>
      <c r="P23" s="168">
        <f t="shared" si="1"/>
        <v>0</v>
      </c>
      <c r="Q23" s="168">
        <f t="shared" si="1"/>
        <v>0</v>
      </c>
      <c r="R23" s="168">
        <f t="shared" si="1"/>
        <v>0</v>
      </c>
      <c r="S23" s="168">
        <f t="shared" si="1"/>
        <v>0</v>
      </c>
      <c r="T23" s="168">
        <f t="shared" si="1"/>
        <v>0</v>
      </c>
      <c r="U23" s="168">
        <f t="shared" si="1"/>
        <v>0</v>
      </c>
      <c r="V23" s="168">
        <f t="shared" si="1"/>
        <v>0</v>
      </c>
      <c r="W23" s="168">
        <f t="shared" si="1"/>
        <v>0</v>
      </c>
      <c r="X23" s="168">
        <f t="shared" si="1"/>
        <v>0</v>
      </c>
      <c r="Y23" s="168">
        <f t="shared" si="1"/>
        <v>0</v>
      </c>
      <c r="Z23" s="168">
        <f t="shared" si="1"/>
        <v>0</v>
      </c>
      <c r="AA23" s="168">
        <f t="shared" si="1"/>
        <v>0</v>
      </c>
      <c r="AB23" s="168">
        <f t="shared" si="1"/>
        <v>0</v>
      </c>
      <c r="AC23" s="268">
        <f>SUM(N23:AB23)</f>
        <v>0</v>
      </c>
      <c r="AD23" s="269">
        <f>ROUND(IF(F23&gt;G23,G23,F23),2)</f>
        <v>0</v>
      </c>
      <c r="AE23" s="272"/>
    </row>
    <row r="24" spans="1:31" ht="19.5" customHeight="1" outlineLevel="1">
      <c r="A24" s="339"/>
      <c r="B24" s="341"/>
      <c r="C24" s="321"/>
      <c r="D24" s="315"/>
      <c r="E24" s="323"/>
      <c r="F24" s="325"/>
      <c r="G24" s="327"/>
      <c r="H24" s="329"/>
      <c r="I24" s="331"/>
      <c r="J24" s="333"/>
      <c r="K24" s="315"/>
      <c r="M24" s="259" t="s">
        <v>192</v>
      </c>
      <c r="N24" s="171">
        <f>IFERROR(IF(OR((N8+N9)=N23,N8=0),0,N23-N8-N9),"")</f>
        <v>0</v>
      </c>
      <c r="O24" s="171">
        <f t="shared" ref="O24:AC24" si="4">IFERROR(IF(OR((O8+O9)=O23,O8=0),0,O23-O8-O9),"")</f>
        <v>0</v>
      </c>
      <c r="P24" s="171">
        <f t="shared" si="4"/>
        <v>0</v>
      </c>
      <c r="Q24" s="171">
        <f t="shared" si="4"/>
        <v>0</v>
      </c>
      <c r="R24" s="171">
        <f t="shared" si="4"/>
        <v>0</v>
      </c>
      <c r="S24" s="171">
        <f t="shared" si="4"/>
        <v>0</v>
      </c>
      <c r="T24" s="171">
        <f t="shared" si="4"/>
        <v>0</v>
      </c>
      <c r="U24" s="171">
        <f t="shared" si="4"/>
        <v>0</v>
      </c>
      <c r="V24" s="171">
        <f t="shared" si="4"/>
        <v>0</v>
      </c>
      <c r="W24" s="171">
        <f t="shared" si="4"/>
        <v>0</v>
      </c>
      <c r="X24" s="171">
        <f t="shared" si="4"/>
        <v>0</v>
      </c>
      <c r="Y24" s="171">
        <f t="shared" si="4"/>
        <v>0</v>
      </c>
      <c r="Z24" s="171">
        <f t="shared" si="4"/>
        <v>0</v>
      </c>
      <c r="AA24" s="171">
        <f t="shared" si="4"/>
        <v>0</v>
      </c>
      <c r="AB24" s="171">
        <f t="shared" si="4"/>
        <v>0</v>
      </c>
      <c r="AC24" s="268">
        <f t="shared" si="4"/>
        <v>0</v>
      </c>
      <c r="AD24" s="270">
        <f>IFERROR(IF(OR((AD8+AD9)=AD23,AD8=0),0,AD23-AD8-AD9),"")</f>
        <v>0</v>
      </c>
      <c r="AE24" s="271" t="str">
        <f>IF((AD23)=AD8+AD9,"no adjustment needed",IF(AD8=0,"no adjustment needed","adjustment needed"))</f>
        <v>no adjustment needed</v>
      </c>
    </row>
    <row r="25" spans="1:31" ht="19.5" customHeight="1" outlineLevel="1">
      <c r="A25" s="334" t="str">
        <f>'Basisdaten zum Projekt'!D14</f>
        <v/>
      </c>
      <c r="B25" s="336" t="str">
        <f>'Basisdaten zum Projekt'!E14</f>
        <v/>
      </c>
      <c r="C25" s="320">
        <f>IFERROR(SUMIF(B:B,M25,G:G),0)</f>
        <v>0</v>
      </c>
      <c r="D25" s="314">
        <f>MROUND(SUMIF(B:B,M25,F:F),0.5)</f>
        <v>0</v>
      </c>
      <c r="E25" s="322">
        <f>IFERROR(C25/D25,0)</f>
        <v>0</v>
      </c>
      <c r="F25" s="324">
        <f>E25*MROUND(J25,0.5)</f>
        <v>0</v>
      </c>
      <c r="G25" s="326">
        <f>SUMIF(B:B,M25,J:J)</f>
        <v>0</v>
      </c>
      <c r="H25" s="328">
        <f>IFERROR(G25-F25,0)</f>
        <v>0</v>
      </c>
      <c r="I25" s="330">
        <f t="shared" si="3"/>
        <v>0</v>
      </c>
      <c r="J25" s="332">
        <f>IFERROR(((SUMIF(B:B,M25,AC:AC))/$H$6),0)</f>
        <v>0</v>
      </c>
      <c r="K25" s="314">
        <f t="shared" ref="K25:K29" si="5">D25-J25</f>
        <v>0</v>
      </c>
      <c r="M25" s="260" t="s">
        <v>88</v>
      </c>
      <c r="N25" s="168">
        <f>IFERROR(IF(($I25&lt;$J25),(SUMIF($B:$B,$M25,N:N)/SUMIF($B:$B,$M25,$AC:$AC)*$I25),(SUMIF($B:$B,$M25,N:N)/SUMIF($B:$B,$M25,$AC:$AC)*$J25)),0)</f>
        <v>0</v>
      </c>
      <c r="O25" s="168">
        <f t="shared" si="1"/>
        <v>0</v>
      </c>
      <c r="P25" s="168">
        <f t="shared" si="1"/>
        <v>0</v>
      </c>
      <c r="Q25" s="168">
        <f t="shared" si="1"/>
        <v>0</v>
      </c>
      <c r="R25" s="168">
        <f t="shared" si="1"/>
        <v>0</v>
      </c>
      <c r="S25" s="168">
        <f t="shared" si="1"/>
        <v>0</v>
      </c>
      <c r="T25" s="168">
        <f t="shared" si="1"/>
        <v>0</v>
      </c>
      <c r="U25" s="168">
        <f t="shared" si="1"/>
        <v>0</v>
      </c>
      <c r="V25" s="168">
        <f t="shared" si="1"/>
        <v>0</v>
      </c>
      <c r="W25" s="168">
        <f t="shared" si="1"/>
        <v>0</v>
      </c>
      <c r="X25" s="168">
        <f t="shared" si="1"/>
        <v>0</v>
      </c>
      <c r="Y25" s="168">
        <f t="shared" si="1"/>
        <v>0</v>
      </c>
      <c r="Z25" s="168">
        <f t="shared" si="1"/>
        <v>0</v>
      </c>
      <c r="AA25" s="168">
        <f t="shared" si="1"/>
        <v>0</v>
      </c>
      <c r="AB25" s="168">
        <f t="shared" si="1"/>
        <v>0</v>
      </c>
      <c r="AC25" s="268">
        <f t="shared" ref="AC25:AC59" si="6">SUM(N25:AB25)</f>
        <v>0</v>
      </c>
      <c r="AD25" s="269">
        <f>ROUND(IF(F25&gt;G25,G25,F25),2)</f>
        <v>0</v>
      </c>
      <c r="AE25" s="272"/>
    </row>
    <row r="26" spans="1:31" ht="19.5" customHeight="1" outlineLevel="1">
      <c r="A26" s="335"/>
      <c r="B26" s="337"/>
      <c r="C26" s="321"/>
      <c r="D26" s="315"/>
      <c r="E26" s="323"/>
      <c r="F26" s="325"/>
      <c r="G26" s="327"/>
      <c r="H26" s="329"/>
      <c r="I26" s="331"/>
      <c r="J26" s="333"/>
      <c r="K26" s="315"/>
      <c r="M26" s="261" t="s">
        <v>228</v>
      </c>
      <c r="N26" s="171">
        <f>IFERROR(IF(OR((N10+N11)=N25,N10=0),0,N25-N10-N11),"")</f>
        <v>0</v>
      </c>
      <c r="O26" s="171">
        <f t="shared" ref="O26:AC26" si="7">IFERROR(IF(OR((O10+O11)=O25,O10=0),0,O25-O10-O11),"")</f>
        <v>0</v>
      </c>
      <c r="P26" s="171">
        <f t="shared" si="7"/>
        <v>0</v>
      </c>
      <c r="Q26" s="171">
        <f t="shared" si="7"/>
        <v>0</v>
      </c>
      <c r="R26" s="171">
        <f t="shared" si="7"/>
        <v>0</v>
      </c>
      <c r="S26" s="171">
        <f t="shared" si="7"/>
        <v>0</v>
      </c>
      <c r="T26" s="171">
        <f t="shared" si="7"/>
        <v>0</v>
      </c>
      <c r="U26" s="171">
        <f t="shared" si="7"/>
        <v>0</v>
      </c>
      <c r="V26" s="171">
        <f t="shared" si="7"/>
        <v>0</v>
      </c>
      <c r="W26" s="171">
        <f t="shared" si="7"/>
        <v>0</v>
      </c>
      <c r="X26" s="171">
        <f t="shared" si="7"/>
        <v>0</v>
      </c>
      <c r="Y26" s="171">
        <f t="shared" si="7"/>
        <v>0</v>
      </c>
      <c r="Z26" s="171">
        <f t="shared" si="7"/>
        <v>0</v>
      </c>
      <c r="AA26" s="171">
        <f t="shared" si="7"/>
        <v>0</v>
      </c>
      <c r="AB26" s="171">
        <f t="shared" si="7"/>
        <v>0</v>
      </c>
      <c r="AC26" s="268">
        <f t="shared" si="7"/>
        <v>0</v>
      </c>
      <c r="AD26" s="270">
        <f>IFERROR(IF(OR((AD10+AD11)=AD25,AD10=0),0,AD25-AD10-AD11),"")</f>
        <v>0</v>
      </c>
      <c r="AE26" s="271" t="str">
        <f>IF((AD25)=AD10+AD11,"no adjustment needed",IF(AD10=0,"no adjustment needed","adjustment needed"))</f>
        <v>no adjustment needed</v>
      </c>
    </row>
    <row r="27" spans="1:31" ht="19.5" customHeight="1" outlineLevel="1">
      <c r="A27" s="316" t="str">
        <f>'Basisdaten zum Projekt'!D15</f>
        <v/>
      </c>
      <c r="B27" s="318" t="str">
        <f>'Basisdaten zum Projekt'!E15</f>
        <v/>
      </c>
      <c r="C27" s="320">
        <f>IFERROR(SUMIF(B:B,M27,G:G),0)</f>
        <v>0</v>
      </c>
      <c r="D27" s="314">
        <f>MROUND(SUMIF(B:B,M27,F:F),0.5)</f>
        <v>0</v>
      </c>
      <c r="E27" s="322">
        <f>IFERROR(C27/D27,0)</f>
        <v>0</v>
      </c>
      <c r="F27" s="324">
        <f>E27*MROUND(J27,0.5)</f>
        <v>0</v>
      </c>
      <c r="G27" s="326">
        <f>SUMIF(B:B,M27,J:J)</f>
        <v>0</v>
      </c>
      <c r="H27" s="328">
        <f>IFERROR(G27-F27,0)</f>
        <v>0</v>
      </c>
      <c r="I27" s="330">
        <f t="shared" si="3"/>
        <v>0</v>
      </c>
      <c r="J27" s="332">
        <f>IFERROR(((SUMIF(B:B,M27,AC:AC))/$H$6),0)</f>
        <v>0</v>
      </c>
      <c r="K27" s="314">
        <f t="shared" si="5"/>
        <v>0</v>
      </c>
      <c r="M27" s="262" t="s">
        <v>89</v>
      </c>
      <c r="N27" s="168">
        <f>IFERROR(IF(($I27&lt;$J27),(SUMIF($B:$B,$M27,N:N)/SUMIF($B:$B,$M27,$AC:$AC)*$I27),(SUMIF($B:$B,$M27,N:N)/SUMIF($B:$B,$M27,$AC:$AC)*$J27)),0)</f>
        <v>0</v>
      </c>
      <c r="O27" s="168">
        <f t="shared" si="1"/>
        <v>0</v>
      </c>
      <c r="P27" s="168">
        <f t="shared" si="1"/>
        <v>0</v>
      </c>
      <c r="Q27" s="168">
        <f t="shared" si="1"/>
        <v>0</v>
      </c>
      <c r="R27" s="168">
        <f t="shared" si="1"/>
        <v>0</v>
      </c>
      <c r="S27" s="168">
        <f t="shared" si="1"/>
        <v>0</v>
      </c>
      <c r="T27" s="168">
        <f t="shared" si="1"/>
        <v>0</v>
      </c>
      <c r="U27" s="168">
        <f t="shared" si="1"/>
        <v>0</v>
      </c>
      <c r="V27" s="168">
        <f t="shared" si="1"/>
        <v>0</v>
      </c>
      <c r="W27" s="168">
        <f t="shared" si="1"/>
        <v>0</v>
      </c>
      <c r="X27" s="168">
        <f t="shared" si="1"/>
        <v>0</v>
      </c>
      <c r="Y27" s="168">
        <f t="shared" si="1"/>
        <v>0</v>
      </c>
      <c r="Z27" s="168">
        <f t="shared" si="1"/>
        <v>0</v>
      </c>
      <c r="AA27" s="168">
        <f t="shared" si="1"/>
        <v>0</v>
      </c>
      <c r="AB27" s="168">
        <f t="shared" si="1"/>
        <v>0</v>
      </c>
      <c r="AC27" s="268">
        <f t="shared" si="6"/>
        <v>0</v>
      </c>
      <c r="AD27" s="269">
        <f>ROUND(IF(F27&gt;G27,G27,F27),2)</f>
        <v>0</v>
      </c>
      <c r="AE27" s="227"/>
    </row>
    <row r="28" spans="1:31" ht="19.5" customHeight="1" outlineLevel="1">
      <c r="A28" s="317"/>
      <c r="B28" s="319"/>
      <c r="C28" s="321"/>
      <c r="D28" s="315"/>
      <c r="E28" s="323"/>
      <c r="F28" s="325"/>
      <c r="G28" s="327"/>
      <c r="H28" s="329"/>
      <c r="I28" s="331"/>
      <c r="J28" s="333"/>
      <c r="K28" s="315"/>
      <c r="M28" s="262" t="s">
        <v>264</v>
      </c>
      <c r="N28" s="171">
        <f>IFERROR(IF(OR((N12+N13)=N27,N12=0),0,N27-N12-N13),"")</f>
        <v>0</v>
      </c>
      <c r="O28" s="171">
        <f t="shared" ref="O28:AC28" si="8">IFERROR(IF(OR((O12+O13)=O27,O12=0),0,O27-O12-O13),"")</f>
        <v>0</v>
      </c>
      <c r="P28" s="171">
        <f t="shared" si="8"/>
        <v>0</v>
      </c>
      <c r="Q28" s="171">
        <f t="shared" si="8"/>
        <v>0</v>
      </c>
      <c r="R28" s="171">
        <f t="shared" si="8"/>
        <v>0</v>
      </c>
      <c r="S28" s="171">
        <f t="shared" si="8"/>
        <v>0</v>
      </c>
      <c r="T28" s="171">
        <f t="shared" si="8"/>
        <v>0</v>
      </c>
      <c r="U28" s="171">
        <f t="shared" si="8"/>
        <v>0</v>
      </c>
      <c r="V28" s="171">
        <f t="shared" si="8"/>
        <v>0</v>
      </c>
      <c r="W28" s="171">
        <f t="shared" si="8"/>
        <v>0</v>
      </c>
      <c r="X28" s="171">
        <f t="shared" si="8"/>
        <v>0</v>
      </c>
      <c r="Y28" s="171">
        <f t="shared" si="8"/>
        <v>0</v>
      </c>
      <c r="Z28" s="171">
        <f t="shared" si="8"/>
        <v>0</v>
      </c>
      <c r="AA28" s="171">
        <f t="shared" si="8"/>
        <v>0</v>
      </c>
      <c r="AB28" s="171">
        <f t="shared" si="8"/>
        <v>0</v>
      </c>
      <c r="AC28" s="268">
        <f t="shared" si="8"/>
        <v>0</v>
      </c>
      <c r="AD28" s="270">
        <f>IFERROR(IF(OR((AD12+AD13)=AD27,AD12=0),0,AD27-AD12-AD13),"")</f>
        <v>0</v>
      </c>
      <c r="AE28" s="271" t="str">
        <f>IF((AD27)=AD12+AD13,"no adjustment needed",IF(AD12=0,"no adjustment needed","adjustment needed"))</f>
        <v>no adjustment needed</v>
      </c>
    </row>
    <row r="29" spans="1:31" ht="19.5" customHeight="1" outlineLevel="1">
      <c r="A29" s="175" t="str">
        <f>'Basisdaten zum Projekt'!D16</f>
        <v/>
      </c>
      <c r="B29" s="176" t="str">
        <f>'Basisdaten zum Projekt'!E16</f>
        <v/>
      </c>
      <c r="C29" s="177">
        <f>IFERROR(SUMIF(B:B,M29,G:G),0)</f>
        <v>0</v>
      </c>
      <c r="D29" s="178">
        <f>MROUND(SUMIF(A:A,M29,G:G),0.5)</f>
        <v>0</v>
      </c>
      <c r="E29" s="179">
        <f>IFERROR(C29/D29,0)</f>
        <v>0</v>
      </c>
      <c r="F29" s="180">
        <f>E29*MROUND(J29,0.5)</f>
        <v>0</v>
      </c>
      <c r="G29" s="181">
        <f>SUMIF(B:B,M29,J:J)</f>
        <v>0</v>
      </c>
      <c r="H29" s="182">
        <f>IFERROR(G29-F29,0)</f>
        <v>0</v>
      </c>
      <c r="I29" s="183">
        <f t="shared" si="3"/>
        <v>0</v>
      </c>
      <c r="J29" s="167">
        <f>IFERROR(((SUMIF(B:B,M29,AC:AC))/$H$6),0)</f>
        <v>0</v>
      </c>
      <c r="K29" s="166">
        <f t="shared" si="5"/>
        <v>0</v>
      </c>
      <c r="M29" s="263" t="s">
        <v>90</v>
      </c>
      <c r="N29" s="168">
        <f>IFERROR(IF(($I29&lt;$J29),(SUMIF($B:$B,$M29,N:N)/SUMIF($B:$B,$M29,$AC:$AC)*$I29),(SUMIF($B:$B,$M29,N:N)/SUMIF($B:$B,$M29,$AC:$AC)*$J29)),0)</f>
        <v>0</v>
      </c>
      <c r="O29" s="168">
        <f t="shared" si="1"/>
        <v>0</v>
      </c>
      <c r="P29" s="168">
        <f t="shared" si="1"/>
        <v>0</v>
      </c>
      <c r="Q29" s="168">
        <f t="shared" si="1"/>
        <v>0</v>
      </c>
      <c r="R29" s="168">
        <f t="shared" si="1"/>
        <v>0</v>
      </c>
      <c r="S29" s="168">
        <f t="shared" si="1"/>
        <v>0</v>
      </c>
      <c r="T29" s="168">
        <f t="shared" si="1"/>
        <v>0</v>
      </c>
      <c r="U29" s="168">
        <f t="shared" si="1"/>
        <v>0</v>
      </c>
      <c r="V29" s="168">
        <f t="shared" si="1"/>
        <v>0</v>
      </c>
      <c r="W29" s="168">
        <f t="shared" si="1"/>
        <v>0</v>
      </c>
      <c r="X29" s="168">
        <f t="shared" si="1"/>
        <v>0</v>
      </c>
      <c r="Y29" s="168">
        <f t="shared" si="1"/>
        <v>0</v>
      </c>
      <c r="Z29" s="168">
        <f t="shared" si="1"/>
        <v>0</v>
      </c>
      <c r="AA29" s="168">
        <f t="shared" si="1"/>
        <v>0</v>
      </c>
      <c r="AB29" s="168">
        <f t="shared" si="1"/>
        <v>0</v>
      </c>
      <c r="AC29" s="268">
        <f t="shared" si="6"/>
        <v>0</v>
      </c>
      <c r="AD29" s="269">
        <f>ROUND(IF(F29&gt;G29,G29,F29),2)</f>
        <v>0</v>
      </c>
      <c r="AE29" s="227"/>
    </row>
    <row r="30" spans="1:31" outlineLevel="1">
      <c r="A30" s="184"/>
      <c r="B30" s="184"/>
      <c r="C30" s="96"/>
      <c r="D30" s="96"/>
      <c r="E30" s="185"/>
      <c r="F30" s="186"/>
      <c r="G30" s="187"/>
      <c r="H30" s="155"/>
      <c r="J30" s="186"/>
      <c r="K30" s="188"/>
      <c r="M30" s="151"/>
      <c r="N30" s="151"/>
      <c r="O30" s="151"/>
      <c r="P30" s="151"/>
      <c r="Q30" s="151"/>
      <c r="R30" s="151"/>
      <c r="S30" s="151"/>
      <c r="T30" s="151"/>
      <c r="U30" s="151"/>
      <c r="V30" s="151"/>
      <c r="W30" s="151"/>
      <c r="X30" s="151"/>
      <c r="Y30" s="151"/>
      <c r="Z30" s="151"/>
      <c r="AA30" s="151"/>
      <c r="AB30" s="151"/>
      <c r="AC30" s="151"/>
      <c r="AD30" s="151"/>
    </row>
    <row r="31" spans="1:31" outlineLevel="1">
      <c r="A31" s="184"/>
      <c r="B31" s="184"/>
      <c r="C31" s="184"/>
      <c r="D31" s="184"/>
      <c r="E31" s="185"/>
      <c r="F31" s="186"/>
      <c r="G31" s="187"/>
      <c r="H31" s="155"/>
      <c r="K31" s="188"/>
      <c r="M31" s="151"/>
      <c r="N31" s="151"/>
      <c r="O31" s="151"/>
      <c r="P31" s="151"/>
      <c r="Q31" s="151"/>
      <c r="R31" s="151"/>
      <c r="S31" s="151"/>
      <c r="T31" s="151"/>
      <c r="U31" s="151"/>
      <c r="V31" s="151"/>
      <c r="W31" s="151"/>
      <c r="X31" s="151"/>
      <c r="Y31" s="151"/>
      <c r="Z31" s="151"/>
      <c r="AA31" s="151"/>
      <c r="AB31" s="151"/>
      <c r="AC31" s="151"/>
      <c r="AD31" s="151"/>
    </row>
    <row r="32" spans="1:31" ht="31.5">
      <c r="C32" s="305" t="s">
        <v>64</v>
      </c>
      <c r="D32" s="305"/>
      <c r="E32" s="305"/>
      <c r="F32" s="305"/>
      <c r="G32" s="305"/>
      <c r="H32" s="305"/>
      <c r="I32" s="305"/>
      <c r="J32" s="190"/>
      <c r="N32" s="120"/>
    </row>
    <row r="33" spans="1:31">
      <c r="N33" s="120"/>
    </row>
    <row r="34" spans="1:31" ht="47.25" customHeight="1">
      <c r="C34" s="52" t="s">
        <v>366</v>
      </c>
      <c r="D34" s="52" t="s">
        <v>367</v>
      </c>
      <c r="E34" s="52" t="s">
        <v>368</v>
      </c>
      <c r="F34" s="52" t="s">
        <v>395</v>
      </c>
      <c r="G34" s="52" t="s">
        <v>370</v>
      </c>
      <c r="H34" s="191"/>
      <c r="I34" s="192"/>
      <c r="J34" s="192"/>
      <c r="M34" s="120"/>
    </row>
    <row r="35" spans="1:31" ht="15" customHeight="1" outlineLevel="1">
      <c r="C35" s="193">
        <f>IF('Basisdaten zum Projekt'!C5=0,0,DATE(YEAR('Basisdaten zum Projekt'!C5),1,1))</f>
        <v>44562</v>
      </c>
      <c r="D35" s="194">
        <f>F60</f>
        <v>0</v>
      </c>
      <c r="E35" s="195">
        <f>IFERROR(AC61,0)</f>
        <v>0</v>
      </c>
      <c r="F35" s="196">
        <f t="shared" ref="F35:F41" si="9">D35-E35</f>
        <v>0</v>
      </c>
      <c r="G35" s="197" t="str">
        <f>INDEX($B$1:B149,SUMPRODUCT(MAX((B48:B59&lt;&gt;"")*ROW(B48:B59))))</f>
        <v>P1</v>
      </c>
      <c r="H35" s="306" t="s">
        <v>371</v>
      </c>
      <c r="I35" s="198"/>
      <c r="J35" s="198"/>
      <c r="K35" s="199"/>
      <c r="L35" s="200"/>
      <c r="M35" s="201"/>
    </row>
    <row r="36" spans="1:31" outlineLevel="1">
      <c r="C36" s="193">
        <f>IFERROR(IF(EDATE(C35,12)&lt;=(DATE(YEAR('Basisdaten zum Projekt'!$C$6),1,1)),EDATE(C35,12),""),"")</f>
        <v>44927</v>
      </c>
      <c r="D36" s="194">
        <f>F75</f>
        <v>0</v>
      </c>
      <c r="E36" s="195">
        <f>IFERROR(AC76,0)</f>
        <v>0</v>
      </c>
      <c r="F36" s="196">
        <f t="shared" si="9"/>
        <v>0</v>
      </c>
      <c r="G36" s="197" t="str">
        <f>INDEX(B1:B149,SUMPRODUCT(MAX((B63:B74&lt;&gt;"")*ROW(B63:B74))))</f>
        <v>P2</v>
      </c>
      <c r="H36" s="306"/>
      <c r="I36" s="198"/>
      <c r="J36" s="198"/>
      <c r="K36" s="199"/>
      <c r="L36" s="199"/>
      <c r="M36" s="120"/>
    </row>
    <row r="37" spans="1:31" outlineLevel="1">
      <c r="C37" s="193">
        <f>IFERROR(IF(EDATE(C36,12)&lt;=(DATE(YEAR('Basisdaten zum Projekt'!$C$6),1,1)),EDATE(C36,12),""),"")</f>
        <v>45292</v>
      </c>
      <c r="D37" s="194">
        <f>F90</f>
        <v>0</v>
      </c>
      <c r="E37" s="195">
        <f>IFERROR(AC91,0)</f>
        <v>0</v>
      </c>
      <c r="F37" s="196">
        <f t="shared" si="9"/>
        <v>0</v>
      </c>
      <c r="G37" s="197" t="str">
        <f>INDEX(B1:B149,SUMPRODUCT(MAX((B78:B89&lt;&gt;"")*ROW(B78:B89))))</f>
        <v>P2</v>
      </c>
      <c r="H37" s="306"/>
    </row>
    <row r="38" spans="1:31" outlineLevel="1">
      <c r="C38" s="193">
        <f>IFERROR(IF(EDATE(C37,12)&lt;=(DATE(YEAR('Basisdaten zum Projekt'!$C$6),1,1)),EDATE(C37,12),""),"")</f>
        <v>45658</v>
      </c>
      <c r="D38" s="194">
        <f>F105</f>
        <v>0</v>
      </c>
      <c r="E38" s="195">
        <f>IFERROR(AC106,0)</f>
        <v>0</v>
      </c>
      <c r="F38" s="196">
        <f t="shared" si="9"/>
        <v>0</v>
      </c>
      <c r="G38" s="197" t="str">
        <f>INDEX(B1:B149,SUMPRODUCT(MAX((B93:B104&lt;&gt;"")*ROW(B93:B104))))</f>
        <v>P2</v>
      </c>
      <c r="H38" s="306"/>
      <c r="M38" s="120"/>
    </row>
    <row r="39" spans="1:31" outlineLevel="1">
      <c r="C39" s="193" t="str">
        <f>IFERROR(IF(EDATE(C38,12)&lt;=(DATE(YEAR('Basisdaten zum Projekt'!$C$6),1,1)),EDATE(C38,12),""),"")</f>
        <v/>
      </c>
      <c r="D39" s="194">
        <f>F120</f>
        <v>0</v>
      </c>
      <c r="E39" s="195">
        <f>IFERROR(AC121,0)</f>
        <v>0</v>
      </c>
      <c r="F39" s="196">
        <f t="shared" si="9"/>
        <v>0</v>
      </c>
      <c r="G39" s="197">
        <f>INDEX(B1:B149,SUMPRODUCT(MAX((B108:B119&lt;&gt;"")*ROW(B108:B119))))</f>
        <v>0</v>
      </c>
      <c r="H39" s="306"/>
      <c r="M39" s="202"/>
    </row>
    <row r="40" spans="1:31" outlineLevel="1">
      <c r="C40" s="193" t="str">
        <f>IFERROR(IF(EDATE(C39,12)&lt;=(DATE(YEAR('Basisdaten zum Projekt'!$C$6),1,1)),EDATE(C39,12),""),"")</f>
        <v/>
      </c>
      <c r="D40" s="194">
        <f>F135</f>
        <v>0</v>
      </c>
      <c r="E40" s="195">
        <f>IFERROR(AC136,0)</f>
        <v>0</v>
      </c>
      <c r="F40" s="196">
        <f t="shared" si="9"/>
        <v>0</v>
      </c>
      <c r="G40" s="197">
        <f>INDEX(B1:B149,SUMPRODUCT(MAX((B123:B134&lt;&gt;"")*ROW(B123:B134))))</f>
        <v>0</v>
      </c>
      <c r="H40" s="306"/>
      <c r="M40" s="120"/>
    </row>
    <row r="41" spans="1:31" outlineLevel="1">
      <c r="C41" s="193" t="str">
        <f>IFERROR(IF(EDATE(C40,12)&lt;=(DATE(YEAR('Basisdaten zum Projekt'!$C$6),1,1)),EDATE(C40,12),""),"")</f>
        <v/>
      </c>
      <c r="D41" s="194">
        <f>F150</f>
        <v>0</v>
      </c>
      <c r="E41" s="195">
        <f>IFERROR(AC151,0)</f>
        <v>0</v>
      </c>
      <c r="F41" s="196">
        <f t="shared" si="9"/>
        <v>0</v>
      </c>
      <c r="G41" s="197">
        <f>INDEX(B1:B149,SUMPRODUCT(MAX((B138:B149&lt;&gt;"")*ROW(B138:B149))))</f>
        <v>0</v>
      </c>
      <c r="H41" s="306"/>
      <c r="N41" s="120"/>
    </row>
    <row r="42" spans="1:31" outlineLevel="1">
      <c r="E42" s="203"/>
      <c r="F42" s="204"/>
      <c r="G42" s="154"/>
      <c r="H42" s="205"/>
      <c r="I42" s="206"/>
      <c r="J42" s="207"/>
      <c r="O42" s="120"/>
    </row>
    <row r="43" spans="1:31" ht="24.75" customHeight="1" outlineLevel="1">
      <c r="E43" s="203"/>
      <c r="F43" s="204"/>
      <c r="G43" s="154"/>
      <c r="H43" s="205"/>
      <c r="I43" s="208"/>
      <c r="J43" s="208"/>
      <c r="K43" s="207"/>
      <c r="O43" s="120"/>
    </row>
    <row r="44" spans="1:31" ht="33.75">
      <c r="B44" s="305" t="s">
        <v>58</v>
      </c>
      <c r="C44" s="305"/>
      <c r="D44" s="305"/>
      <c r="E44" s="305"/>
      <c r="F44" s="305"/>
      <c r="G44" s="305"/>
      <c r="H44" s="305"/>
      <c r="I44" s="305"/>
      <c r="J44" s="305"/>
      <c r="K44" s="209"/>
      <c r="M44" s="307" t="s">
        <v>60</v>
      </c>
      <c r="N44" s="307"/>
      <c r="O44" s="307"/>
      <c r="P44" s="307"/>
      <c r="Q44" s="307"/>
      <c r="R44" s="307"/>
      <c r="S44" s="307"/>
      <c r="T44" s="307"/>
      <c r="U44" s="307"/>
      <c r="V44" s="307"/>
      <c r="W44" s="307"/>
      <c r="X44" s="307"/>
      <c r="Y44" s="307"/>
      <c r="Z44" s="307"/>
      <c r="AA44" s="307"/>
      <c r="AB44" s="307"/>
      <c r="AC44" s="307"/>
      <c r="AD44" s="307"/>
      <c r="AE44" s="307"/>
    </row>
    <row r="45" spans="1:31">
      <c r="A45" s="50"/>
      <c r="E45" s="50"/>
    </row>
    <row r="46" spans="1:31" ht="15.75" customHeight="1">
      <c r="B46" s="210"/>
      <c r="C46" s="210"/>
      <c r="D46" s="210"/>
      <c r="E46" s="308" t="s">
        <v>353</v>
      </c>
      <c r="F46" s="309"/>
      <c r="G46" s="310"/>
      <c r="H46" s="308" t="s">
        <v>354</v>
      </c>
      <c r="I46" s="309"/>
      <c r="J46" s="310"/>
      <c r="N46" s="311" t="s">
        <v>372</v>
      </c>
      <c r="O46" s="312"/>
      <c r="P46" s="312"/>
      <c r="Q46" s="312"/>
      <c r="R46" s="312"/>
      <c r="S46" s="312"/>
      <c r="T46" s="312"/>
      <c r="U46" s="312"/>
      <c r="V46" s="312"/>
      <c r="W46" s="312"/>
      <c r="X46" s="312"/>
      <c r="Y46" s="312"/>
      <c r="Z46" s="312"/>
      <c r="AA46" s="312"/>
      <c r="AB46" s="312"/>
      <c r="AC46" s="313"/>
    </row>
    <row r="47" spans="1:31" ht="49.5" customHeight="1">
      <c r="B47" s="211" t="s">
        <v>117</v>
      </c>
      <c r="C47" s="211" t="s">
        <v>80</v>
      </c>
      <c r="D47" s="212" t="s">
        <v>373</v>
      </c>
      <c r="E47" s="213" t="s">
        <v>374</v>
      </c>
      <c r="F47" s="36" t="s">
        <v>375</v>
      </c>
      <c r="G47" s="214" t="s">
        <v>376</v>
      </c>
      <c r="H47" s="215" t="s">
        <v>374</v>
      </c>
      <c r="I47" s="36" t="s">
        <v>375</v>
      </c>
      <c r="J47" s="214" t="s">
        <v>377</v>
      </c>
      <c r="M47" s="36" t="s">
        <v>373</v>
      </c>
      <c r="N47" s="216" t="s">
        <v>378</v>
      </c>
      <c r="O47" s="216" t="s">
        <v>379</v>
      </c>
      <c r="P47" s="216" t="s">
        <v>380</v>
      </c>
      <c r="Q47" s="216" t="s">
        <v>381</v>
      </c>
      <c r="R47" s="216" t="s">
        <v>382</v>
      </c>
      <c r="S47" s="36" t="s">
        <v>383</v>
      </c>
      <c r="T47" s="36" t="s">
        <v>384</v>
      </c>
      <c r="U47" s="36" t="s">
        <v>385</v>
      </c>
      <c r="V47" s="36" t="s">
        <v>386</v>
      </c>
      <c r="W47" s="36" t="s">
        <v>387</v>
      </c>
      <c r="X47" s="36" t="s">
        <v>388</v>
      </c>
      <c r="Y47" s="36" t="s">
        <v>389</v>
      </c>
      <c r="Z47" s="36" t="s">
        <v>390</v>
      </c>
      <c r="AA47" s="36" t="s">
        <v>391</v>
      </c>
      <c r="AB47" s="36" t="s">
        <v>392</v>
      </c>
      <c r="AC47" s="216" t="s">
        <v>393</v>
      </c>
      <c r="AE47" s="217"/>
    </row>
    <row r="48" spans="1:31" outlineLevel="1">
      <c r="B48" s="218"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8">
        <f>IF(DATE(YEAR('Basisdaten zum Projekt'!$C$5),MONTH('Basisdaten zum Projekt'!$C$5),1)=D48,1,0)</f>
        <v>0</v>
      </c>
      <c r="D48" s="219">
        <f>IF('Basisdaten zum Projekt'!C5=0,0,DATE(YEAR('Basisdaten zum Projekt'!$C$5),1,1))</f>
        <v>44562</v>
      </c>
      <c r="E48" s="220"/>
      <c r="F48" s="168">
        <f t="shared" ref="F48:F59" si="10">215/12*E48</f>
        <v>0</v>
      </c>
      <c r="G48" s="221"/>
      <c r="H48" s="220"/>
      <c r="I48" s="168">
        <f t="shared" ref="I48:I59" si="11">215/12*H48</f>
        <v>0</v>
      </c>
      <c r="J48" s="222"/>
      <c r="M48" s="219">
        <f t="shared" ref="M48:M105" si="12">D48</f>
        <v>44562</v>
      </c>
      <c r="N48" s="223"/>
      <c r="O48" s="223"/>
      <c r="P48" s="223"/>
      <c r="Q48" s="223"/>
      <c r="R48" s="223"/>
      <c r="S48" s="223"/>
      <c r="T48" s="223"/>
      <c r="U48" s="223"/>
      <c r="V48" s="223"/>
      <c r="W48" s="223"/>
      <c r="X48" s="223"/>
      <c r="Y48" s="223"/>
      <c r="Z48" s="223"/>
      <c r="AA48" s="223"/>
      <c r="AB48" s="223"/>
      <c r="AC48" s="195">
        <f t="shared" si="6"/>
        <v>0</v>
      </c>
      <c r="AE48" s="217"/>
    </row>
    <row r="49" spans="2:31" outlineLevel="1">
      <c r="B49" s="218"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8">
        <f>IF(C48&gt;0,C48+1,IF(DATE(YEAR('Basisdaten zum Projekt'!$C$5),MONTH('Basisdaten zum Projekt'!$C$5),1)=D49,1,0))</f>
        <v>0</v>
      </c>
      <c r="D49" s="219">
        <f t="shared" ref="D49:D59" si="13">DATE(YEAR(D48),MONTH(D48)+1,DAY(D48))</f>
        <v>44593</v>
      </c>
      <c r="E49" s="220"/>
      <c r="F49" s="168">
        <f t="shared" si="10"/>
        <v>0</v>
      </c>
      <c r="G49" s="221"/>
      <c r="H49" s="220"/>
      <c r="I49" s="168">
        <f t="shared" si="11"/>
        <v>0</v>
      </c>
      <c r="J49" s="222"/>
      <c r="M49" s="219">
        <f t="shared" si="12"/>
        <v>44593</v>
      </c>
      <c r="N49" s="223"/>
      <c r="O49" s="223"/>
      <c r="P49" s="223"/>
      <c r="Q49" s="223"/>
      <c r="R49" s="223"/>
      <c r="S49" s="223"/>
      <c r="T49" s="223"/>
      <c r="U49" s="223"/>
      <c r="V49" s="223"/>
      <c r="W49" s="223"/>
      <c r="X49" s="223"/>
      <c r="Y49" s="223"/>
      <c r="Z49" s="223"/>
      <c r="AA49" s="223"/>
      <c r="AB49" s="223"/>
      <c r="AC49" s="195">
        <f t="shared" si="6"/>
        <v>0</v>
      </c>
      <c r="AE49" s="217"/>
    </row>
    <row r="50" spans="2:31" outlineLevel="1">
      <c r="B50" s="218"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8">
        <f>IF(C49&gt;0,C49+1,IF(DATE(YEAR('Basisdaten zum Projekt'!$C$5),MONTH('Basisdaten zum Projekt'!$C$5),1)=D50,1,0))</f>
        <v>0</v>
      </c>
      <c r="D50" s="219">
        <f t="shared" si="13"/>
        <v>44621</v>
      </c>
      <c r="E50" s="220"/>
      <c r="F50" s="168">
        <f t="shared" si="10"/>
        <v>0</v>
      </c>
      <c r="G50" s="221"/>
      <c r="H50" s="220"/>
      <c r="I50" s="168">
        <f t="shared" si="11"/>
        <v>0</v>
      </c>
      <c r="J50" s="222"/>
      <c r="M50" s="219">
        <f t="shared" si="12"/>
        <v>44621</v>
      </c>
      <c r="N50" s="223"/>
      <c r="O50" s="223"/>
      <c r="P50" s="223"/>
      <c r="Q50" s="223"/>
      <c r="R50" s="223"/>
      <c r="S50" s="223"/>
      <c r="T50" s="223"/>
      <c r="U50" s="223"/>
      <c r="V50" s="223"/>
      <c r="W50" s="223"/>
      <c r="X50" s="223"/>
      <c r="Y50" s="223"/>
      <c r="Z50" s="223"/>
      <c r="AA50" s="223"/>
      <c r="AB50" s="223"/>
      <c r="AC50" s="195">
        <f t="shared" si="6"/>
        <v>0</v>
      </c>
      <c r="AE50" s="217"/>
    </row>
    <row r="51" spans="2:31" outlineLevel="1">
      <c r="B51" s="218"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P1</v>
      </c>
      <c r="C51" s="218">
        <f>IF(C50&gt;0,C50+1,IF(DATE(YEAR('Basisdaten zum Projekt'!$C$5),MONTH('Basisdaten zum Projekt'!$C$5),1)=D51,1,0))</f>
        <v>1</v>
      </c>
      <c r="D51" s="219">
        <f t="shared" si="13"/>
        <v>44652</v>
      </c>
      <c r="E51" s="220"/>
      <c r="F51" s="168">
        <f t="shared" si="10"/>
        <v>0</v>
      </c>
      <c r="G51" s="221"/>
      <c r="H51" s="220"/>
      <c r="I51" s="168">
        <f t="shared" si="11"/>
        <v>0</v>
      </c>
      <c r="J51" s="222"/>
      <c r="M51" s="219">
        <f t="shared" si="12"/>
        <v>44652</v>
      </c>
      <c r="N51" s="223"/>
      <c r="O51" s="223"/>
      <c r="P51" s="223"/>
      <c r="Q51" s="223"/>
      <c r="R51" s="223"/>
      <c r="S51" s="223"/>
      <c r="T51" s="223"/>
      <c r="U51" s="223"/>
      <c r="V51" s="223"/>
      <c r="W51" s="223"/>
      <c r="X51" s="223"/>
      <c r="Y51" s="223"/>
      <c r="Z51" s="223"/>
      <c r="AA51" s="223"/>
      <c r="AB51" s="223"/>
      <c r="AC51" s="195">
        <f t="shared" si="6"/>
        <v>0</v>
      </c>
      <c r="AD51" s="224"/>
    </row>
    <row r="52" spans="2:31" outlineLevel="1">
      <c r="B52" s="218"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P1</v>
      </c>
      <c r="C52" s="218">
        <f>IF(C51&gt;0,C51+1,IF(DATE(YEAR('Basisdaten zum Projekt'!$C$5),MONTH('Basisdaten zum Projekt'!$C$5),1)=D52,1,0))</f>
        <v>2</v>
      </c>
      <c r="D52" s="219">
        <f t="shared" si="13"/>
        <v>44682</v>
      </c>
      <c r="E52" s="220"/>
      <c r="F52" s="168">
        <f t="shared" si="10"/>
        <v>0</v>
      </c>
      <c r="G52" s="225"/>
      <c r="H52" s="220"/>
      <c r="I52" s="168">
        <f t="shared" si="11"/>
        <v>0</v>
      </c>
      <c r="J52" s="226"/>
      <c r="M52" s="219">
        <f t="shared" si="12"/>
        <v>44682</v>
      </c>
      <c r="N52" s="223"/>
      <c r="O52" s="223"/>
      <c r="P52" s="223"/>
      <c r="Q52" s="223"/>
      <c r="R52" s="223"/>
      <c r="S52" s="223"/>
      <c r="T52" s="223"/>
      <c r="U52" s="223"/>
      <c r="V52" s="223"/>
      <c r="W52" s="223"/>
      <c r="X52" s="223"/>
      <c r="Y52" s="223"/>
      <c r="Z52" s="223"/>
      <c r="AA52" s="223"/>
      <c r="AB52" s="223"/>
      <c r="AC52" s="195">
        <f t="shared" si="6"/>
        <v>0</v>
      </c>
      <c r="AD52" s="224"/>
      <c r="AE52" s="217"/>
    </row>
    <row r="53" spans="2:31" outlineLevel="1">
      <c r="B53" s="218"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P1</v>
      </c>
      <c r="C53" s="218">
        <f>IF(C52&gt;0,C52+1,IF(DATE(YEAR('Basisdaten zum Projekt'!$C$5),MONTH('Basisdaten zum Projekt'!$C$5),1)=D53,1,0))</f>
        <v>3</v>
      </c>
      <c r="D53" s="219">
        <f t="shared" si="13"/>
        <v>44713</v>
      </c>
      <c r="E53" s="220"/>
      <c r="F53" s="168">
        <f t="shared" si="10"/>
        <v>0</v>
      </c>
      <c r="G53" s="225"/>
      <c r="H53" s="220"/>
      <c r="I53" s="168">
        <f t="shared" si="11"/>
        <v>0</v>
      </c>
      <c r="J53" s="226"/>
      <c r="M53" s="219">
        <f t="shared" si="12"/>
        <v>44713</v>
      </c>
      <c r="N53" s="223"/>
      <c r="O53" s="223"/>
      <c r="P53" s="223"/>
      <c r="Q53" s="223"/>
      <c r="R53" s="223"/>
      <c r="S53" s="223"/>
      <c r="T53" s="223"/>
      <c r="U53" s="223"/>
      <c r="V53" s="223"/>
      <c r="W53" s="223"/>
      <c r="X53" s="223"/>
      <c r="Y53" s="223"/>
      <c r="Z53" s="223"/>
      <c r="AA53" s="223"/>
      <c r="AB53" s="223"/>
      <c r="AC53" s="195">
        <f t="shared" si="6"/>
        <v>0</v>
      </c>
      <c r="AD53" s="224"/>
      <c r="AE53" s="217"/>
    </row>
    <row r="54" spans="2:31" outlineLevel="1">
      <c r="B54" s="218"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P1</v>
      </c>
      <c r="C54" s="218">
        <f>IF(C53&gt;0,C53+1,IF(DATE(YEAR('Basisdaten zum Projekt'!$C$5),MONTH('Basisdaten zum Projekt'!$C$5),1)=D54,1,0))</f>
        <v>4</v>
      </c>
      <c r="D54" s="219">
        <f t="shared" si="13"/>
        <v>44743</v>
      </c>
      <c r="E54" s="220"/>
      <c r="F54" s="168">
        <f t="shared" si="10"/>
        <v>0</v>
      </c>
      <c r="G54" s="225"/>
      <c r="H54" s="220"/>
      <c r="I54" s="168">
        <f t="shared" si="11"/>
        <v>0</v>
      </c>
      <c r="J54" s="226"/>
      <c r="M54" s="219">
        <f t="shared" si="12"/>
        <v>44743</v>
      </c>
      <c r="N54" s="223"/>
      <c r="O54" s="223"/>
      <c r="P54" s="223"/>
      <c r="Q54" s="223"/>
      <c r="R54" s="223"/>
      <c r="S54" s="223"/>
      <c r="T54" s="223"/>
      <c r="U54" s="223"/>
      <c r="V54" s="223"/>
      <c r="W54" s="223"/>
      <c r="X54" s="223"/>
      <c r="Y54" s="223"/>
      <c r="Z54" s="223"/>
      <c r="AA54" s="223"/>
      <c r="AB54" s="223"/>
      <c r="AC54" s="195">
        <f t="shared" si="6"/>
        <v>0</v>
      </c>
      <c r="AD54" s="224"/>
      <c r="AE54" s="209"/>
    </row>
    <row r="55" spans="2:31" outlineLevel="1">
      <c r="B55" s="218"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P1</v>
      </c>
      <c r="C55" s="218">
        <f>IF(C54&gt;0,C54+1,IF(DATE(YEAR('Basisdaten zum Projekt'!$C$5),MONTH('Basisdaten zum Projekt'!$C$5),1)=D55,1,0))</f>
        <v>5</v>
      </c>
      <c r="D55" s="219">
        <f t="shared" si="13"/>
        <v>44774</v>
      </c>
      <c r="E55" s="220"/>
      <c r="F55" s="168">
        <f t="shared" si="10"/>
        <v>0</v>
      </c>
      <c r="G55" s="221"/>
      <c r="H55" s="220"/>
      <c r="I55" s="168">
        <f t="shared" si="11"/>
        <v>0</v>
      </c>
      <c r="J55" s="222"/>
      <c r="M55" s="219">
        <f t="shared" si="12"/>
        <v>44774</v>
      </c>
      <c r="N55" s="223"/>
      <c r="O55" s="223"/>
      <c r="P55" s="223"/>
      <c r="Q55" s="223"/>
      <c r="R55" s="223"/>
      <c r="S55" s="223"/>
      <c r="T55" s="223"/>
      <c r="U55" s="223"/>
      <c r="V55" s="223"/>
      <c r="W55" s="223"/>
      <c r="X55" s="223"/>
      <c r="Y55" s="223"/>
      <c r="Z55" s="223"/>
      <c r="AA55" s="223"/>
      <c r="AB55" s="223"/>
      <c r="AC55" s="195">
        <f t="shared" si="6"/>
        <v>0</v>
      </c>
      <c r="AD55" s="224"/>
      <c r="AE55" s="209"/>
    </row>
    <row r="56" spans="2:31" outlineLevel="1">
      <c r="B56" s="218"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P1</v>
      </c>
      <c r="C56" s="218">
        <f>IF(C55&gt;0,C55+1,IF(DATE(YEAR('Basisdaten zum Projekt'!$C$5),MONTH('Basisdaten zum Projekt'!$C$5),1)=D56,1,0))</f>
        <v>6</v>
      </c>
      <c r="D56" s="219">
        <f t="shared" si="13"/>
        <v>44805</v>
      </c>
      <c r="E56" s="220"/>
      <c r="F56" s="168">
        <f t="shared" si="10"/>
        <v>0</v>
      </c>
      <c r="G56" s="221"/>
      <c r="H56" s="220"/>
      <c r="I56" s="168">
        <f t="shared" si="11"/>
        <v>0</v>
      </c>
      <c r="J56" s="222"/>
      <c r="M56" s="219">
        <f t="shared" si="12"/>
        <v>44805</v>
      </c>
      <c r="N56" s="223"/>
      <c r="O56" s="223"/>
      <c r="P56" s="223"/>
      <c r="Q56" s="223"/>
      <c r="R56" s="223"/>
      <c r="S56" s="223"/>
      <c r="T56" s="223"/>
      <c r="U56" s="223"/>
      <c r="V56" s="223"/>
      <c r="W56" s="223"/>
      <c r="X56" s="223"/>
      <c r="Y56" s="223"/>
      <c r="Z56" s="223"/>
      <c r="AA56" s="223"/>
      <c r="AB56" s="223"/>
      <c r="AC56" s="195">
        <f t="shared" si="6"/>
        <v>0</v>
      </c>
      <c r="AD56" s="224"/>
    </row>
    <row r="57" spans="2:31" outlineLevel="1">
      <c r="B57" s="218"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P1</v>
      </c>
      <c r="C57" s="218">
        <f>IF(C56&gt;0,C56+1,IF(DATE(YEAR('Basisdaten zum Projekt'!$C$5),MONTH('Basisdaten zum Projekt'!$C$5),1)=D57,1,0))</f>
        <v>7</v>
      </c>
      <c r="D57" s="219">
        <f t="shared" si="13"/>
        <v>44835</v>
      </c>
      <c r="E57" s="220"/>
      <c r="F57" s="168">
        <f t="shared" si="10"/>
        <v>0</v>
      </c>
      <c r="G57" s="221"/>
      <c r="H57" s="220"/>
      <c r="I57" s="168">
        <f t="shared" si="11"/>
        <v>0</v>
      </c>
      <c r="J57" s="222"/>
      <c r="M57" s="219">
        <f t="shared" si="12"/>
        <v>44835</v>
      </c>
      <c r="N57" s="223"/>
      <c r="O57" s="223"/>
      <c r="P57" s="223"/>
      <c r="Q57" s="223"/>
      <c r="R57" s="223"/>
      <c r="S57" s="223"/>
      <c r="T57" s="223"/>
      <c r="U57" s="223"/>
      <c r="V57" s="223"/>
      <c r="W57" s="223"/>
      <c r="X57" s="223"/>
      <c r="Y57" s="223"/>
      <c r="Z57" s="223"/>
      <c r="AA57" s="223"/>
      <c r="AB57" s="223"/>
      <c r="AC57" s="195">
        <f t="shared" si="6"/>
        <v>0</v>
      </c>
      <c r="AD57" s="224"/>
      <c r="AE57" s="227"/>
    </row>
    <row r="58" spans="2:31" outlineLevel="1">
      <c r="B58" s="218"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P1</v>
      </c>
      <c r="C58" s="218">
        <f>IF(C57&gt;0,C57+1,IF(DATE(YEAR('Basisdaten zum Projekt'!$C$5),MONTH('Basisdaten zum Projekt'!$C$5),1)=D58,1,0))</f>
        <v>8</v>
      </c>
      <c r="D58" s="219">
        <f t="shared" si="13"/>
        <v>44866</v>
      </c>
      <c r="E58" s="220"/>
      <c r="F58" s="168">
        <f t="shared" si="10"/>
        <v>0</v>
      </c>
      <c r="G58" s="221"/>
      <c r="H58" s="220"/>
      <c r="I58" s="168">
        <f t="shared" si="11"/>
        <v>0</v>
      </c>
      <c r="J58" s="222"/>
      <c r="M58" s="219">
        <f t="shared" si="12"/>
        <v>44866</v>
      </c>
      <c r="N58" s="223"/>
      <c r="O58" s="223"/>
      <c r="P58" s="223"/>
      <c r="Q58" s="223"/>
      <c r="R58" s="223"/>
      <c r="S58" s="223"/>
      <c r="T58" s="223"/>
      <c r="U58" s="223"/>
      <c r="V58" s="223"/>
      <c r="W58" s="223"/>
      <c r="X58" s="223"/>
      <c r="Y58" s="223"/>
      <c r="Z58" s="223"/>
      <c r="AA58" s="223"/>
      <c r="AB58" s="223"/>
      <c r="AC58" s="195">
        <f t="shared" si="6"/>
        <v>0</v>
      </c>
      <c r="AD58" s="224"/>
    </row>
    <row r="59" spans="2:31" outlineLevel="1">
      <c r="B59" s="218"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P1</v>
      </c>
      <c r="C59" s="218">
        <f>IF(C58&gt;0,C58+1,IF(DATE(YEAR('Basisdaten zum Projekt'!$C$5),MONTH('Basisdaten zum Projekt'!$C$5),1)=D59,1,0))</f>
        <v>9</v>
      </c>
      <c r="D59" s="219">
        <f t="shared" si="13"/>
        <v>44896</v>
      </c>
      <c r="E59" s="220"/>
      <c r="F59" s="168">
        <f t="shared" si="10"/>
        <v>0</v>
      </c>
      <c r="G59" s="221"/>
      <c r="H59" s="220"/>
      <c r="I59" s="168">
        <f t="shared" si="11"/>
        <v>0</v>
      </c>
      <c r="J59" s="222"/>
      <c r="M59" s="219">
        <f t="shared" si="12"/>
        <v>44896</v>
      </c>
      <c r="N59" s="223"/>
      <c r="O59" s="223"/>
      <c r="P59" s="223"/>
      <c r="Q59" s="223"/>
      <c r="R59" s="223"/>
      <c r="S59" s="223"/>
      <c r="T59" s="223"/>
      <c r="U59" s="223"/>
      <c r="V59" s="223"/>
      <c r="W59" s="223"/>
      <c r="X59" s="223"/>
      <c r="Y59" s="223"/>
      <c r="Z59" s="223"/>
      <c r="AA59" s="223"/>
      <c r="AB59" s="223"/>
      <c r="AC59" s="195">
        <f t="shared" si="6"/>
        <v>0</v>
      </c>
      <c r="AD59" s="224"/>
    </row>
    <row r="60" spans="2:31">
      <c r="B60" s="228"/>
      <c r="C60" s="229"/>
      <c r="D60" s="230">
        <f>D59</f>
        <v>44896</v>
      </c>
      <c r="E60" s="231"/>
      <c r="F60" s="232">
        <f>SUM(F48:F59)</f>
        <v>0</v>
      </c>
      <c r="G60" s="233">
        <f>SUM(G48:G59)</f>
        <v>0</v>
      </c>
      <c r="H60" s="234"/>
      <c r="I60" s="232">
        <f>SUM(I48:I59)</f>
        <v>0</v>
      </c>
      <c r="J60" s="233">
        <f>SUM(J48:J59)</f>
        <v>0</v>
      </c>
      <c r="M60" s="230">
        <f t="shared" si="12"/>
        <v>44896</v>
      </c>
      <c r="N60" s="235">
        <f>SUM(N48:N59)</f>
        <v>0</v>
      </c>
      <c r="O60" s="236">
        <f>SUM(O48:O59)</f>
        <v>0</v>
      </c>
      <c r="P60" s="235">
        <f>SUM(P48:P59)</f>
        <v>0</v>
      </c>
      <c r="Q60" s="236">
        <f>SUM(Q48:Q59)</f>
        <v>0</v>
      </c>
      <c r="R60" s="236">
        <f>SUM(R48:R59)</f>
        <v>0</v>
      </c>
      <c r="S60" s="236">
        <f t="shared" ref="S60:AB60" si="14">SUM(S48:S59)</f>
        <v>0</v>
      </c>
      <c r="T60" s="236">
        <f t="shared" si="14"/>
        <v>0</v>
      </c>
      <c r="U60" s="236">
        <f t="shared" si="14"/>
        <v>0</v>
      </c>
      <c r="V60" s="236">
        <f t="shared" si="14"/>
        <v>0</v>
      </c>
      <c r="W60" s="236">
        <f t="shared" si="14"/>
        <v>0</v>
      </c>
      <c r="X60" s="236">
        <f t="shared" si="14"/>
        <v>0</v>
      </c>
      <c r="Y60" s="236">
        <f t="shared" si="14"/>
        <v>0</v>
      </c>
      <c r="Z60" s="236">
        <f t="shared" si="14"/>
        <v>0</v>
      </c>
      <c r="AA60" s="236">
        <f t="shared" si="14"/>
        <v>0</v>
      </c>
      <c r="AB60" s="236">
        <f t="shared" si="14"/>
        <v>0</v>
      </c>
      <c r="AC60" s="236">
        <f>SUM(AC48:AC59)</f>
        <v>0</v>
      </c>
      <c r="AD60" s="224"/>
    </row>
    <row r="61" spans="2:31" ht="28.5" customHeight="1">
      <c r="B61" s="158"/>
      <c r="C61" s="158"/>
      <c r="N61" s="235">
        <f>IFERROR(N60/$H$6,0)</f>
        <v>0</v>
      </c>
      <c r="O61" s="235">
        <f>IFERROR(O60/$H$6,0)</f>
        <v>0</v>
      </c>
      <c r="P61" s="235">
        <f>IFERROR(P60/$H$6,0)</f>
        <v>0</v>
      </c>
      <c r="Q61" s="235">
        <f>IFERROR(Q60/$H$6,0)</f>
        <v>0</v>
      </c>
      <c r="R61" s="235">
        <f>IFERROR(R60/$H$6,0)</f>
        <v>0</v>
      </c>
      <c r="S61" s="235">
        <f t="shared" ref="S61:AB61" si="15">IFERROR(S60/$H$6,0)</f>
        <v>0</v>
      </c>
      <c r="T61" s="235">
        <f t="shared" si="15"/>
        <v>0</v>
      </c>
      <c r="U61" s="235">
        <f t="shared" si="15"/>
        <v>0</v>
      </c>
      <c r="V61" s="235">
        <f t="shared" si="15"/>
        <v>0</v>
      </c>
      <c r="W61" s="235">
        <f t="shared" si="15"/>
        <v>0</v>
      </c>
      <c r="X61" s="235">
        <f t="shared" si="15"/>
        <v>0</v>
      </c>
      <c r="Y61" s="235">
        <f t="shared" si="15"/>
        <v>0</v>
      </c>
      <c r="Z61" s="235">
        <f t="shared" si="15"/>
        <v>0</v>
      </c>
      <c r="AA61" s="235">
        <f t="shared" si="15"/>
        <v>0</v>
      </c>
      <c r="AB61" s="235">
        <f t="shared" si="15"/>
        <v>0</v>
      </c>
      <c r="AC61" s="235">
        <f>IFERROR(AC60/$H$6,0)</f>
        <v>0</v>
      </c>
      <c r="AD61" s="237" t="s">
        <v>394</v>
      </c>
    </row>
    <row r="62" spans="2:31">
      <c r="B62" s="158"/>
      <c r="C62" s="158"/>
      <c r="N62" s="238"/>
      <c r="O62" s="238"/>
      <c r="P62" s="238"/>
      <c r="Q62" s="238"/>
      <c r="R62" s="238"/>
      <c r="S62" s="239"/>
      <c r="T62" s="240"/>
      <c r="U62" s="241"/>
      <c r="V62" s="241"/>
      <c r="W62" s="241"/>
      <c r="X62" s="241"/>
      <c r="Y62" s="241"/>
      <c r="Z62" s="241"/>
      <c r="AA62" s="241"/>
      <c r="AB62" s="242"/>
      <c r="AC62" s="238"/>
      <c r="AD62" s="243"/>
    </row>
    <row r="63" spans="2:31" outlineLevel="1">
      <c r="B63" s="218"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P1</v>
      </c>
      <c r="C63" s="218">
        <f>IF(C59&gt;0,C59+1,IF(DATE(YEAR('Basisdaten zum Projekt'!$C$5),MONTH('Basisdaten zum Projekt'!$C$5),1)=D63,1,0))</f>
        <v>10</v>
      </c>
      <c r="D63" s="219">
        <f>DATE(YEAR(D59),MONTH(D59)+1,DAY(D59))</f>
        <v>44927</v>
      </c>
      <c r="E63" s="244"/>
      <c r="F63" s="245">
        <f t="shared" ref="F63:F74" si="16">215/12*E63</f>
        <v>0</v>
      </c>
      <c r="G63" s="246"/>
      <c r="H63" s="244"/>
      <c r="I63" s="245">
        <f t="shared" ref="I63:I74" si="17">215/12*H63</f>
        <v>0</v>
      </c>
      <c r="J63" s="247"/>
      <c r="M63" s="219">
        <f t="shared" si="12"/>
        <v>44927</v>
      </c>
      <c r="N63" s="223"/>
      <c r="O63" s="223"/>
      <c r="P63" s="223"/>
      <c r="Q63" s="223"/>
      <c r="R63" s="223"/>
      <c r="S63" s="223"/>
      <c r="T63" s="223"/>
      <c r="U63" s="223"/>
      <c r="V63" s="223"/>
      <c r="W63" s="223"/>
      <c r="X63" s="223"/>
      <c r="Y63" s="223"/>
      <c r="Z63" s="223"/>
      <c r="AA63" s="223"/>
      <c r="AB63" s="223"/>
      <c r="AC63" s="195">
        <f t="shared" ref="AC63:AC74" si="18">SUM(N63:AB63)</f>
        <v>0</v>
      </c>
      <c r="AD63" s="224"/>
      <c r="AE63" s="227"/>
    </row>
    <row r="64" spans="2:31" outlineLevel="1">
      <c r="B64" s="218"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P1</v>
      </c>
      <c r="C64" s="218">
        <f>IF(C63&gt;0,C63+1,IF(DATE(YEAR('Basisdaten zum Projekt'!$C$5),MONTH('Basisdaten zum Projekt'!$C$5),1)=D64,1,0))</f>
        <v>11</v>
      </c>
      <c r="D64" s="219">
        <f t="shared" ref="D64:D74" si="19">DATE(YEAR(D63),MONTH(D63)+1,DAY(D63))</f>
        <v>44958</v>
      </c>
      <c r="E64" s="220"/>
      <c r="F64" s="168">
        <f t="shared" si="16"/>
        <v>0</v>
      </c>
      <c r="G64" s="225"/>
      <c r="H64" s="220"/>
      <c r="I64" s="168">
        <f t="shared" si="17"/>
        <v>0</v>
      </c>
      <c r="J64" s="226"/>
      <c r="M64" s="219">
        <f t="shared" si="12"/>
        <v>44958</v>
      </c>
      <c r="N64" s="223"/>
      <c r="O64" s="223"/>
      <c r="P64" s="223"/>
      <c r="Q64" s="223"/>
      <c r="R64" s="223"/>
      <c r="S64" s="223"/>
      <c r="T64" s="223"/>
      <c r="U64" s="223"/>
      <c r="V64" s="223"/>
      <c r="W64" s="223"/>
      <c r="X64" s="223"/>
      <c r="Y64" s="223"/>
      <c r="Z64" s="223"/>
      <c r="AA64" s="223"/>
      <c r="AB64" s="223"/>
      <c r="AC64" s="195">
        <f t="shared" si="18"/>
        <v>0</v>
      </c>
      <c r="AD64" s="224"/>
    </row>
    <row r="65" spans="2:30" outlineLevel="1">
      <c r="B65" s="218"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P1</v>
      </c>
      <c r="C65" s="218">
        <f>IF(C64&gt;0,C64+1,IF(DATE(YEAR('Basisdaten zum Projekt'!$C$5),MONTH('Basisdaten zum Projekt'!$C$5),1)=D65,1,0))</f>
        <v>12</v>
      </c>
      <c r="D65" s="219">
        <f t="shared" si="19"/>
        <v>44986</v>
      </c>
      <c r="E65" s="220"/>
      <c r="F65" s="168">
        <f t="shared" si="16"/>
        <v>0</v>
      </c>
      <c r="G65" s="225"/>
      <c r="H65" s="220"/>
      <c r="I65" s="168">
        <f t="shared" si="17"/>
        <v>0</v>
      </c>
      <c r="J65" s="226"/>
      <c r="M65" s="219">
        <f t="shared" si="12"/>
        <v>44986</v>
      </c>
      <c r="N65" s="223"/>
      <c r="O65" s="223"/>
      <c r="P65" s="223"/>
      <c r="Q65" s="223"/>
      <c r="R65" s="223"/>
      <c r="S65" s="223"/>
      <c r="T65" s="223"/>
      <c r="U65" s="223"/>
      <c r="V65" s="223"/>
      <c r="W65" s="223"/>
      <c r="X65" s="223"/>
      <c r="Y65" s="223"/>
      <c r="Z65" s="223"/>
      <c r="AA65" s="223"/>
      <c r="AB65" s="223"/>
      <c r="AC65" s="195">
        <f t="shared" si="18"/>
        <v>0</v>
      </c>
      <c r="AD65" s="224"/>
    </row>
    <row r="66" spans="2:30" outlineLevel="1">
      <c r="B66" s="218"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P2</v>
      </c>
      <c r="C66" s="218">
        <f>IF(C65&gt;0,C65+1,IF(DATE(YEAR('Basisdaten zum Projekt'!$C$5),MONTH('Basisdaten zum Projekt'!$C$5),1)=D66,1,0))</f>
        <v>13</v>
      </c>
      <c r="D66" s="219">
        <f t="shared" si="19"/>
        <v>45017</v>
      </c>
      <c r="E66" s="220"/>
      <c r="F66" s="168">
        <f t="shared" si="16"/>
        <v>0</v>
      </c>
      <c r="G66" s="221"/>
      <c r="H66" s="220"/>
      <c r="I66" s="168">
        <f t="shared" si="17"/>
        <v>0</v>
      </c>
      <c r="J66" s="222"/>
      <c r="M66" s="219">
        <f t="shared" si="12"/>
        <v>45017</v>
      </c>
      <c r="N66" s="223"/>
      <c r="O66" s="223"/>
      <c r="P66" s="223"/>
      <c r="Q66" s="223"/>
      <c r="R66" s="223"/>
      <c r="S66" s="223"/>
      <c r="T66" s="223"/>
      <c r="U66" s="223"/>
      <c r="V66" s="223"/>
      <c r="W66" s="223"/>
      <c r="X66" s="223"/>
      <c r="Y66" s="223"/>
      <c r="Z66" s="223"/>
      <c r="AA66" s="223"/>
      <c r="AB66" s="223"/>
      <c r="AC66" s="195">
        <f t="shared" si="18"/>
        <v>0</v>
      </c>
      <c r="AD66" s="224"/>
    </row>
    <row r="67" spans="2:30" outlineLevel="1">
      <c r="B67" s="218"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P2</v>
      </c>
      <c r="C67" s="218">
        <f>IF(C66&gt;0,C66+1,IF(DATE(YEAR('Basisdaten zum Projekt'!$C$5),MONTH('Basisdaten zum Projekt'!$C$5),1)=D67,1,0))</f>
        <v>14</v>
      </c>
      <c r="D67" s="219">
        <f t="shared" si="19"/>
        <v>45047</v>
      </c>
      <c r="E67" s="220"/>
      <c r="F67" s="168">
        <f t="shared" si="16"/>
        <v>0</v>
      </c>
      <c r="G67" s="221"/>
      <c r="H67" s="220"/>
      <c r="I67" s="168">
        <f t="shared" si="17"/>
        <v>0</v>
      </c>
      <c r="J67" s="222"/>
      <c r="M67" s="219">
        <f t="shared" si="12"/>
        <v>45047</v>
      </c>
      <c r="N67" s="223"/>
      <c r="O67" s="223"/>
      <c r="P67" s="223"/>
      <c r="Q67" s="223"/>
      <c r="R67" s="223"/>
      <c r="S67" s="223"/>
      <c r="T67" s="223"/>
      <c r="U67" s="223"/>
      <c r="V67" s="223"/>
      <c r="W67" s="223"/>
      <c r="X67" s="223"/>
      <c r="Y67" s="223"/>
      <c r="Z67" s="223"/>
      <c r="AA67" s="223"/>
      <c r="AB67" s="223"/>
      <c r="AC67" s="195">
        <f t="shared" si="18"/>
        <v>0</v>
      </c>
      <c r="AD67" s="224"/>
    </row>
    <row r="68" spans="2:30" outlineLevel="1">
      <c r="B68" s="218"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P2</v>
      </c>
      <c r="C68" s="218">
        <f>IF(C67&gt;0,C67+1,IF(DATE(YEAR('Basisdaten zum Projekt'!$C$5),MONTH('Basisdaten zum Projekt'!$C$5),1)=D68,1,0))</f>
        <v>15</v>
      </c>
      <c r="D68" s="219">
        <f t="shared" si="19"/>
        <v>45078</v>
      </c>
      <c r="E68" s="220"/>
      <c r="F68" s="168">
        <f t="shared" si="16"/>
        <v>0</v>
      </c>
      <c r="G68" s="221"/>
      <c r="H68" s="220"/>
      <c r="I68" s="168">
        <f t="shared" si="17"/>
        <v>0</v>
      </c>
      <c r="J68" s="222"/>
      <c r="M68" s="219">
        <f t="shared" si="12"/>
        <v>45078</v>
      </c>
      <c r="N68" s="223"/>
      <c r="O68" s="223"/>
      <c r="P68" s="223"/>
      <c r="Q68" s="223"/>
      <c r="R68" s="223"/>
      <c r="S68" s="223"/>
      <c r="T68" s="223"/>
      <c r="U68" s="223"/>
      <c r="V68" s="223"/>
      <c r="W68" s="223"/>
      <c r="X68" s="223"/>
      <c r="Y68" s="223"/>
      <c r="Z68" s="223"/>
      <c r="AA68" s="223"/>
      <c r="AB68" s="223"/>
      <c r="AC68" s="195">
        <f t="shared" si="18"/>
        <v>0</v>
      </c>
      <c r="AD68" s="224"/>
    </row>
    <row r="69" spans="2:30" outlineLevel="1">
      <c r="B69" s="218"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P2</v>
      </c>
      <c r="C69" s="218">
        <f>IF(C68&gt;0,C68+1,IF(DATE(YEAR('Basisdaten zum Projekt'!$C$5),MONTH('Basisdaten zum Projekt'!$C$5),1)=D69,1,0))</f>
        <v>16</v>
      </c>
      <c r="D69" s="219">
        <f t="shared" si="19"/>
        <v>45108</v>
      </c>
      <c r="E69" s="220"/>
      <c r="F69" s="168">
        <f t="shared" si="16"/>
        <v>0</v>
      </c>
      <c r="G69" s="221"/>
      <c r="H69" s="220"/>
      <c r="I69" s="168">
        <f t="shared" si="17"/>
        <v>0</v>
      </c>
      <c r="J69" s="222"/>
      <c r="M69" s="219">
        <f t="shared" si="12"/>
        <v>45108</v>
      </c>
      <c r="N69" s="223"/>
      <c r="O69" s="223"/>
      <c r="P69" s="223"/>
      <c r="Q69" s="223"/>
      <c r="R69" s="223"/>
      <c r="S69" s="223"/>
      <c r="T69" s="223"/>
      <c r="U69" s="223"/>
      <c r="V69" s="223"/>
      <c r="W69" s="223"/>
      <c r="X69" s="223"/>
      <c r="Y69" s="223"/>
      <c r="Z69" s="223"/>
      <c r="AA69" s="223"/>
      <c r="AB69" s="223"/>
      <c r="AC69" s="195">
        <f t="shared" si="18"/>
        <v>0</v>
      </c>
      <c r="AD69" s="224"/>
    </row>
    <row r="70" spans="2:30" outlineLevel="1">
      <c r="B70" s="218"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P2</v>
      </c>
      <c r="C70" s="218">
        <f>IF(C69&gt;0,C69+1,IF(DATE(YEAR('Basisdaten zum Projekt'!$C$5),MONTH('Basisdaten zum Projekt'!$C$5),1)=D70,1,0))</f>
        <v>17</v>
      </c>
      <c r="D70" s="219">
        <f t="shared" si="19"/>
        <v>45139</v>
      </c>
      <c r="E70" s="220"/>
      <c r="F70" s="168">
        <f t="shared" si="16"/>
        <v>0</v>
      </c>
      <c r="G70" s="221"/>
      <c r="H70" s="220"/>
      <c r="I70" s="168">
        <f t="shared" si="17"/>
        <v>0</v>
      </c>
      <c r="J70" s="222"/>
      <c r="M70" s="219">
        <f t="shared" si="12"/>
        <v>45139</v>
      </c>
      <c r="N70" s="223"/>
      <c r="O70" s="223"/>
      <c r="P70" s="223"/>
      <c r="Q70" s="223"/>
      <c r="R70" s="223"/>
      <c r="S70" s="223"/>
      <c r="T70" s="223"/>
      <c r="U70" s="223"/>
      <c r="V70" s="223"/>
      <c r="W70" s="223"/>
      <c r="X70" s="223"/>
      <c r="Y70" s="223"/>
      <c r="Z70" s="223"/>
      <c r="AA70" s="223"/>
      <c r="AB70" s="223"/>
      <c r="AC70" s="195">
        <f t="shared" si="18"/>
        <v>0</v>
      </c>
      <c r="AD70" s="224"/>
    </row>
    <row r="71" spans="2:30" outlineLevel="1">
      <c r="B71" s="218"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P2</v>
      </c>
      <c r="C71" s="218">
        <f>IF(C70&gt;0,C70+1,IF(DATE(YEAR('Basisdaten zum Projekt'!$C$5),MONTH('Basisdaten zum Projekt'!$C$5),1)=D71,1,0))</f>
        <v>18</v>
      </c>
      <c r="D71" s="219">
        <f t="shared" si="19"/>
        <v>45170</v>
      </c>
      <c r="E71" s="220"/>
      <c r="F71" s="168">
        <f t="shared" si="16"/>
        <v>0</v>
      </c>
      <c r="G71" s="221"/>
      <c r="H71" s="220"/>
      <c r="I71" s="168">
        <f t="shared" si="17"/>
        <v>0</v>
      </c>
      <c r="J71" s="222"/>
      <c r="M71" s="219">
        <f t="shared" si="12"/>
        <v>45170</v>
      </c>
      <c r="N71" s="223"/>
      <c r="O71" s="223"/>
      <c r="P71" s="223"/>
      <c r="Q71" s="223"/>
      <c r="R71" s="223"/>
      <c r="S71" s="223"/>
      <c r="T71" s="223"/>
      <c r="U71" s="223"/>
      <c r="V71" s="223"/>
      <c r="W71" s="223"/>
      <c r="X71" s="223"/>
      <c r="Y71" s="223"/>
      <c r="Z71" s="223"/>
      <c r="AA71" s="223"/>
      <c r="AB71" s="223"/>
      <c r="AC71" s="195">
        <f t="shared" si="18"/>
        <v>0</v>
      </c>
      <c r="AD71" s="224"/>
    </row>
    <row r="72" spans="2:30" outlineLevel="1">
      <c r="B72" s="218"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P2</v>
      </c>
      <c r="C72" s="218">
        <f>IF(C71&gt;0,C71+1,IF(DATE(YEAR('Basisdaten zum Projekt'!$C$5),MONTH('Basisdaten zum Projekt'!$C$5),1)=D72,1,0))</f>
        <v>19</v>
      </c>
      <c r="D72" s="219">
        <f t="shared" si="19"/>
        <v>45200</v>
      </c>
      <c r="E72" s="220"/>
      <c r="F72" s="168">
        <f t="shared" si="16"/>
        <v>0</v>
      </c>
      <c r="G72" s="221"/>
      <c r="H72" s="220"/>
      <c r="I72" s="168">
        <f t="shared" si="17"/>
        <v>0</v>
      </c>
      <c r="J72" s="222"/>
      <c r="M72" s="219">
        <f t="shared" si="12"/>
        <v>45200</v>
      </c>
      <c r="N72" s="223"/>
      <c r="O72" s="223"/>
      <c r="P72" s="223"/>
      <c r="Q72" s="223"/>
      <c r="R72" s="223"/>
      <c r="S72" s="223"/>
      <c r="T72" s="223"/>
      <c r="U72" s="223"/>
      <c r="V72" s="223"/>
      <c r="W72" s="223"/>
      <c r="X72" s="223"/>
      <c r="Y72" s="223"/>
      <c r="Z72" s="223"/>
      <c r="AA72" s="223"/>
      <c r="AB72" s="223"/>
      <c r="AC72" s="195">
        <f t="shared" si="18"/>
        <v>0</v>
      </c>
      <c r="AD72" s="224"/>
    </row>
    <row r="73" spans="2:30" outlineLevel="1">
      <c r="B73" s="218"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P2</v>
      </c>
      <c r="C73" s="218">
        <f>IF(C72&gt;0,C72+1,IF(DATE(YEAR('Basisdaten zum Projekt'!$C$5),MONTH('Basisdaten zum Projekt'!$C$5),1)=D73,1,0))</f>
        <v>20</v>
      </c>
      <c r="D73" s="219">
        <f t="shared" si="19"/>
        <v>45231</v>
      </c>
      <c r="E73" s="220"/>
      <c r="F73" s="168">
        <f t="shared" si="16"/>
        <v>0</v>
      </c>
      <c r="G73" s="221"/>
      <c r="H73" s="220"/>
      <c r="I73" s="168">
        <f t="shared" si="17"/>
        <v>0</v>
      </c>
      <c r="J73" s="222"/>
      <c r="M73" s="219">
        <f t="shared" si="12"/>
        <v>45231</v>
      </c>
      <c r="N73" s="223"/>
      <c r="O73" s="223"/>
      <c r="P73" s="223"/>
      <c r="Q73" s="223"/>
      <c r="R73" s="223"/>
      <c r="S73" s="223"/>
      <c r="T73" s="223"/>
      <c r="U73" s="223"/>
      <c r="V73" s="223"/>
      <c r="W73" s="223"/>
      <c r="X73" s="223"/>
      <c r="Y73" s="223"/>
      <c r="Z73" s="223"/>
      <c r="AA73" s="223"/>
      <c r="AB73" s="223"/>
      <c r="AC73" s="195">
        <f t="shared" si="18"/>
        <v>0</v>
      </c>
      <c r="AD73" s="224"/>
    </row>
    <row r="74" spans="2:30" outlineLevel="1">
      <c r="B74" s="218"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P2</v>
      </c>
      <c r="C74" s="218">
        <f>IF(C73&gt;0,C73+1,IF(DATE(YEAR('Basisdaten zum Projekt'!$C$5),MONTH('Basisdaten zum Projekt'!$C$5),1)=D74,1,0))</f>
        <v>21</v>
      </c>
      <c r="D74" s="219">
        <f t="shared" si="19"/>
        <v>45261</v>
      </c>
      <c r="E74" s="220"/>
      <c r="F74" s="168">
        <f t="shared" si="16"/>
        <v>0</v>
      </c>
      <c r="G74" s="221"/>
      <c r="H74" s="220"/>
      <c r="I74" s="168">
        <f t="shared" si="17"/>
        <v>0</v>
      </c>
      <c r="J74" s="222"/>
      <c r="M74" s="219">
        <f t="shared" si="12"/>
        <v>45261</v>
      </c>
      <c r="N74" s="223"/>
      <c r="O74" s="223"/>
      <c r="P74" s="223"/>
      <c r="Q74" s="223"/>
      <c r="R74" s="223"/>
      <c r="S74" s="223"/>
      <c r="T74" s="223"/>
      <c r="U74" s="223"/>
      <c r="V74" s="223"/>
      <c r="W74" s="223"/>
      <c r="X74" s="223"/>
      <c r="Y74" s="223"/>
      <c r="Z74" s="223"/>
      <c r="AA74" s="223"/>
      <c r="AB74" s="223"/>
      <c r="AC74" s="195">
        <f t="shared" si="18"/>
        <v>0</v>
      </c>
      <c r="AD74" s="224"/>
    </row>
    <row r="75" spans="2:30">
      <c r="B75" s="228"/>
      <c r="C75" s="229"/>
      <c r="D75" s="230">
        <f>D74</f>
        <v>45261</v>
      </c>
      <c r="E75" s="231"/>
      <c r="F75" s="232">
        <f>SUM(F63:F74)</f>
        <v>0</v>
      </c>
      <c r="G75" s="233">
        <f>SUM(G63:G74)</f>
        <v>0</v>
      </c>
      <c r="H75" s="248"/>
      <c r="I75" s="232">
        <f>SUM(I63:I74)</f>
        <v>0</v>
      </c>
      <c r="J75" s="233">
        <f>SUM(J63:J74)</f>
        <v>0</v>
      </c>
      <c r="M75" s="230">
        <f t="shared" si="12"/>
        <v>45261</v>
      </c>
      <c r="N75" s="236">
        <f>SUM(N63:N74)</f>
        <v>0</v>
      </c>
      <c r="O75" s="236">
        <f>SUM(O63:O74)</f>
        <v>0</v>
      </c>
      <c r="P75" s="236">
        <f>SUM(P63:P74)</f>
        <v>0</v>
      </c>
      <c r="Q75" s="236">
        <f>SUM(Q63:Q74)</f>
        <v>0</v>
      </c>
      <c r="R75" s="236">
        <f>SUM(R63:R74)</f>
        <v>0</v>
      </c>
      <c r="S75" s="236">
        <f t="shared" ref="S75:AB75" si="20">SUM(S63:S74)</f>
        <v>0</v>
      </c>
      <c r="T75" s="236">
        <f t="shared" si="20"/>
        <v>0</v>
      </c>
      <c r="U75" s="236">
        <f t="shared" si="20"/>
        <v>0</v>
      </c>
      <c r="V75" s="236">
        <f t="shared" si="20"/>
        <v>0</v>
      </c>
      <c r="W75" s="236">
        <f t="shared" si="20"/>
        <v>0</v>
      </c>
      <c r="X75" s="236">
        <f t="shared" si="20"/>
        <v>0</v>
      </c>
      <c r="Y75" s="236">
        <f t="shared" si="20"/>
        <v>0</v>
      </c>
      <c r="Z75" s="236">
        <f t="shared" si="20"/>
        <v>0</v>
      </c>
      <c r="AA75" s="236">
        <f t="shared" si="20"/>
        <v>0</v>
      </c>
      <c r="AB75" s="236">
        <f t="shared" si="20"/>
        <v>0</v>
      </c>
      <c r="AC75" s="236">
        <f>SUM(AC63:AC74)</f>
        <v>0</v>
      </c>
      <c r="AD75" s="224"/>
    </row>
    <row r="76" spans="2:30" ht="28.5" customHeight="1">
      <c r="B76" s="158"/>
      <c r="C76" s="158"/>
      <c r="N76" s="235">
        <f>IFERROR(N75/$H$6,0)</f>
        <v>0</v>
      </c>
      <c r="O76" s="235">
        <f>IFERROR(O75/$H$6,0)</f>
        <v>0</v>
      </c>
      <c r="P76" s="235">
        <f>IFERROR(P75/$H$6,0)</f>
        <v>0</v>
      </c>
      <c r="Q76" s="235">
        <f>IFERROR(Q75/$H$6,0)</f>
        <v>0</v>
      </c>
      <c r="R76" s="235">
        <f>IFERROR(R75/$H$6,0)</f>
        <v>0</v>
      </c>
      <c r="S76" s="235">
        <f t="shared" ref="S76:AB76" si="21">IFERROR(S75/$H$6,0)</f>
        <v>0</v>
      </c>
      <c r="T76" s="235">
        <f t="shared" si="21"/>
        <v>0</v>
      </c>
      <c r="U76" s="235">
        <f t="shared" si="21"/>
        <v>0</v>
      </c>
      <c r="V76" s="235">
        <f t="shared" si="21"/>
        <v>0</v>
      </c>
      <c r="W76" s="235">
        <f t="shared" si="21"/>
        <v>0</v>
      </c>
      <c r="X76" s="235">
        <f t="shared" si="21"/>
        <v>0</v>
      </c>
      <c r="Y76" s="235">
        <f t="shared" si="21"/>
        <v>0</v>
      </c>
      <c r="Z76" s="235">
        <f t="shared" si="21"/>
        <v>0</v>
      </c>
      <c r="AA76" s="235">
        <f t="shared" si="21"/>
        <v>0</v>
      </c>
      <c r="AB76" s="235">
        <f t="shared" si="21"/>
        <v>0</v>
      </c>
      <c r="AC76" s="235">
        <f>IFERROR(AC75/$H$6,0)</f>
        <v>0</v>
      </c>
      <c r="AD76" s="237" t="s">
        <v>394</v>
      </c>
    </row>
    <row r="77" spans="2:30">
      <c r="B77" s="158"/>
      <c r="C77" s="158"/>
      <c r="N77" s="238"/>
      <c r="O77" s="238"/>
      <c r="P77" s="238"/>
      <c r="Q77" s="238"/>
      <c r="R77" s="238"/>
      <c r="S77" s="239"/>
      <c r="T77" s="240"/>
      <c r="U77" s="241"/>
      <c r="V77" s="241"/>
      <c r="W77" s="241"/>
      <c r="X77" s="241"/>
      <c r="Y77" s="241"/>
      <c r="Z77" s="241"/>
      <c r="AA77" s="241"/>
      <c r="AB77" s="242"/>
      <c r="AC77" s="238"/>
      <c r="AD77" s="243"/>
    </row>
    <row r="78" spans="2:30" outlineLevel="1">
      <c r="B78" s="218"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P2</v>
      </c>
      <c r="C78" s="218">
        <f>IF(C74&gt;0,C74+1,IF(DATE(YEAR('Basisdaten zum Projekt'!$C$5),MONTH('Basisdaten zum Projekt'!$C$5),1)=D78,1,0))</f>
        <v>22</v>
      </c>
      <c r="D78" s="219">
        <f>DATE(YEAR(D74),MONTH(D74)+1,DAY(D74))</f>
        <v>45292</v>
      </c>
      <c r="E78" s="244"/>
      <c r="F78" s="245">
        <f t="shared" ref="F78:F89" si="22">215/12*E78</f>
        <v>0</v>
      </c>
      <c r="G78" s="246"/>
      <c r="H78" s="244"/>
      <c r="I78" s="245">
        <f t="shared" ref="I78:I89" si="23">215/12*H78</f>
        <v>0</v>
      </c>
      <c r="J78" s="247"/>
      <c r="M78" s="219">
        <f t="shared" si="12"/>
        <v>45292</v>
      </c>
      <c r="N78" s="223"/>
      <c r="O78" s="223"/>
      <c r="P78" s="223"/>
      <c r="Q78" s="223"/>
      <c r="R78" s="223"/>
      <c r="S78" s="223"/>
      <c r="T78" s="223"/>
      <c r="U78" s="223"/>
      <c r="V78" s="223"/>
      <c r="W78" s="223"/>
      <c r="X78" s="223"/>
      <c r="Y78" s="223"/>
      <c r="Z78" s="223"/>
      <c r="AA78" s="223"/>
      <c r="AB78" s="223"/>
      <c r="AC78" s="195">
        <f t="shared" ref="AC78:AC89" si="24">SUM(N78:AB78)</f>
        <v>0</v>
      </c>
      <c r="AD78" s="224"/>
    </row>
    <row r="79" spans="2:30" outlineLevel="1">
      <c r="B79" s="218"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P2</v>
      </c>
      <c r="C79" s="218">
        <f>IF(C78&gt;0,C78+1,IF(DATE(YEAR('Basisdaten zum Projekt'!$C$5),MONTH('Basisdaten zum Projekt'!$C$5),1)=D79,1,0))</f>
        <v>23</v>
      </c>
      <c r="D79" s="219">
        <f t="shared" ref="D79:D89" si="25">DATE(YEAR(D78),MONTH(D78)+1,DAY(D78))</f>
        <v>45323</v>
      </c>
      <c r="E79" s="220"/>
      <c r="F79" s="168">
        <f t="shared" si="22"/>
        <v>0</v>
      </c>
      <c r="G79" s="221"/>
      <c r="H79" s="220"/>
      <c r="I79" s="168">
        <f t="shared" si="23"/>
        <v>0</v>
      </c>
      <c r="J79" s="222"/>
      <c r="M79" s="219">
        <f t="shared" si="12"/>
        <v>45323</v>
      </c>
      <c r="N79" s="223"/>
      <c r="O79" s="223"/>
      <c r="P79" s="223"/>
      <c r="Q79" s="223"/>
      <c r="R79" s="223"/>
      <c r="S79" s="223"/>
      <c r="T79" s="223"/>
      <c r="U79" s="223"/>
      <c r="V79" s="223"/>
      <c r="W79" s="223"/>
      <c r="X79" s="223"/>
      <c r="Y79" s="223"/>
      <c r="Z79" s="223"/>
      <c r="AA79" s="223"/>
      <c r="AB79" s="223"/>
      <c r="AC79" s="195">
        <f t="shared" si="24"/>
        <v>0</v>
      </c>
      <c r="AD79" s="224"/>
    </row>
    <row r="80" spans="2:30" outlineLevel="1">
      <c r="B80" s="218"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P2</v>
      </c>
      <c r="C80" s="218">
        <f>IF(C79&gt;0,C79+1,IF(DATE(YEAR('Basisdaten zum Projekt'!$C$5),MONTH('Basisdaten zum Projekt'!$C$5),1)=D80,1,0))</f>
        <v>24</v>
      </c>
      <c r="D80" s="219">
        <f t="shared" si="25"/>
        <v>45352</v>
      </c>
      <c r="E80" s="220"/>
      <c r="F80" s="168">
        <f t="shared" si="22"/>
        <v>0</v>
      </c>
      <c r="G80" s="221"/>
      <c r="H80" s="220"/>
      <c r="I80" s="168">
        <f t="shared" si="23"/>
        <v>0</v>
      </c>
      <c r="J80" s="222"/>
      <c r="M80" s="219">
        <f t="shared" si="12"/>
        <v>45352</v>
      </c>
      <c r="N80" s="223"/>
      <c r="O80" s="223"/>
      <c r="P80" s="223"/>
      <c r="Q80" s="223"/>
      <c r="R80" s="223"/>
      <c r="S80" s="223"/>
      <c r="T80" s="223"/>
      <c r="U80" s="223"/>
      <c r="V80" s="223"/>
      <c r="W80" s="223"/>
      <c r="X80" s="223"/>
      <c r="Y80" s="223"/>
      <c r="Z80" s="223"/>
      <c r="AA80" s="223"/>
      <c r="AB80" s="223"/>
      <c r="AC80" s="195">
        <f t="shared" si="24"/>
        <v>0</v>
      </c>
      <c r="AD80" s="224"/>
    </row>
    <row r="81" spans="2:30" outlineLevel="1">
      <c r="B81" s="218"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P2</v>
      </c>
      <c r="C81" s="218">
        <f>IF(C80&gt;0,C80+1,IF(DATE(YEAR('Basisdaten zum Projekt'!$C$5),MONTH('Basisdaten zum Projekt'!$C$5),1)=D81,1,0))</f>
        <v>25</v>
      </c>
      <c r="D81" s="219">
        <f t="shared" si="25"/>
        <v>45383</v>
      </c>
      <c r="E81" s="220"/>
      <c r="F81" s="168">
        <f t="shared" si="22"/>
        <v>0</v>
      </c>
      <c r="G81" s="221"/>
      <c r="H81" s="220"/>
      <c r="I81" s="168">
        <f t="shared" si="23"/>
        <v>0</v>
      </c>
      <c r="J81" s="222"/>
      <c r="M81" s="219">
        <f t="shared" si="12"/>
        <v>45383</v>
      </c>
      <c r="N81" s="223"/>
      <c r="O81" s="223"/>
      <c r="P81" s="223"/>
      <c r="Q81" s="223"/>
      <c r="R81" s="223"/>
      <c r="S81" s="223"/>
      <c r="T81" s="223"/>
      <c r="U81" s="223"/>
      <c r="V81" s="223"/>
      <c r="W81" s="223"/>
      <c r="X81" s="223"/>
      <c r="Y81" s="223"/>
      <c r="Z81" s="223"/>
      <c r="AA81" s="223"/>
      <c r="AB81" s="223"/>
      <c r="AC81" s="195">
        <f t="shared" si="24"/>
        <v>0</v>
      </c>
      <c r="AD81" s="224"/>
    </row>
    <row r="82" spans="2:30" outlineLevel="1">
      <c r="B82" s="218"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P2</v>
      </c>
      <c r="C82" s="218">
        <f>IF(C81&gt;0,C81+1,IF(DATE(YEAR('Basisdaten zum Projekt'!$C$5),MONTH('Basisdaten zum Projekt'!$C$5),1)=D82,1,0))</f>
        <v>26</v>
      </c>
      <c r="D82" s="219">
        <f t="shared" si="25"/>
        <v>45413</v>
      </c>
      <c r="E82" s="220"/>
      <c r="F82" s="168">
        <f t="shared" si="22"/>
        <v>0</v>
      </c>
      <c r="G82" s="221"/>
      <c r="H82" s="220"/>
      <c r="I82" s="168">
        <f t="shared" si="23"/>
        <v>0</v>
      </c>
      <c r="J82" s="222"/>
      <c r="M82" s="219">
        <f t="shared" si="12"/>
        <v>45413</v>
      </c>
      <c r="N82" s="223"/>
      <c r="O82" s="223"/>
      <c r="P82" s="223"/>
      <c r="Q82" s="223"/>
      <c r="R82" s="223"/>
      <c r="S82" s="223"/>
      <c r="T82" s="223"/>
      <c r="U82" s="223"/>
      <c r="V82" s="223"/>
      <c r="W82" s="223"/>
      <c r="X82" s="223"/>
      <c r="Y82" s="223"/>
      <c r="Z82" s="223"/>
      <c r="AA82" s="223"/>
      <c r="AB82" s="223"/>
      <c r="AC82" s="195">
        <f t="shared" si="24"/>
        <v>0</v>
      </c>
      <c r="AD82" s="224"/>
    </row>
    <row r="83" spans="2:30" outlineLevel="1">
      <c r="B83" s="218"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P2</v>
      </c>
      <c r="C83" s="218">
        <f>IF(C82&gt;0,C82+1,IF(DATE(YEAR('Basisdaten zum Projekt'!$C$5),MONTH('Basisdaten zum Projekt'!$C$5),1)=D83,1,0))</f>
        <v>27</v>
      </c>
      <c r="D83" s="219">
        <f t="shared" si="25"/>
        <v>45444</v>
      </c>
      <c r="E83" s="220"/>
      <c r="F83" s="168">
        <f t="shared" si="22"/>
        <v>0</v>
      </c>
      <c r="G83" s="221"/>
      <c r="H83" s="220"/>
      <c r="I83" s="168">
        <f t="shared" si="23"/>
        <v>0</v>
      </c>
      <c r="J83" s="222"/>
      <c r="M83" s="219">
        <f t="shared" si="12"/>
        <v>45444</v>
      </c>
      <c r="N83" s="223"/>
      <c r="O83" s="223"/>
      <c r="P83" s="223"/>
      <c r="Q83" s="223"/>
      <c r="R83" s="223"/>
      <c r="S83" s="223"/>
      <c r="T83" s="223"/>
      <c r="U83" s="223"/>
      <c r="V83" s="223"/>
      <c r="W83" s="223"/>
      <c r="X83" s="223"/>
      <c r="Y83" s="223"/>
      <c r="Z83" s="223"/>
      <c r="AA83" s="223"/>
      <c r="AB83" s="223"/>
      <c r="AC83" s="195">
        <f t="shared" si="24"/>
        <v>0</v>
      </c>
      <c r="AD83" s="224"/>
    </row>
    <row r="84" spans="2:30" outlineLevel="1">
      <c r="B84" s="218"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P2</v>
      </c>
      <c r="C84" s="218">
        <f>IF(C83&gt;0,C83+1,IF(DATE(YEAR('Basisdaten zum Projekt'!$C$5),MONTH('Basisdaten zum Projekt'!$C$5),1)=D84,1,0))</f>
        <v>28</v>
      </c>
      <c r="D84" s="219">
        <f t="shared" si="25"/>
        <v>45474</v>
      </c>
      <c r="E84" s="220"/>
      <c r="F84" s="168">
        <f t="shared" si="22"/>
        <v>0</v>
      </c>
      <c r="G84" s="221"/>
      <c r="H84" s="220"/>
      <c r="I84" s="168">
        <f t="shared" si="23"/>
        <v>0</v>
      </c>
      <c r="J84" s="222"/>
      <c r="M84" s="219">
        <f t="shared" si="12"/>
        <v>45474</v>
      </c>
      <c r="N84" s="223"/>
      <c r="O84" s="223"/>
      <c r="P84" s="223"/>
      <c r="Q84" s="223"/>
      <c r="R84" s="223"/>
      <c r="S84" s="223"/>
      <c r="T84" s="223"/>
      <c r="U84" s="223"/>
      <c r="V84" s="223"/>
      <c r="W84" s="223"/>
      <c r="X84" s="223"/>
      <c r="Y84" s="223"/>
      <c r="Z84" s="223"/>
      <c r="AA84" s="223"/>
      <c r="AB84" s="223"/>
      <c r="AC84" s="195">
        <f t="shared" si="24"/>
        <v>0</v>
      </c>
      <c r="AD84" s="224"/>
    </row>
    <row r="85" spans="2:30" outlineLevel="1">
      <c r="B85" s="218"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P2</v>
      </c>
      <c r="C85" s="218">
        <f>IF(C84&gt;0,C84+1,IF(DATE(YEAR('Basisdaten zum Projekt'!$C$5),MONTH('Basisdaten zum Projekt'!$C$5),1)=D85,1,0))</f>
        <v>29</v>
      </c>
      <c r="D85" s="219">
        <f t="shared" si="25"/>
        <v>45505</v>
      </c>
      <c r="E85" s="220"/>
      <c r="F85" s="168">
        <f t="shared" si="22"/>
        <v>0</v>
      </c>
      <c r="G85" s="221"/>
      <c r="H85" s="220"/>
      <c r="I85" s="168">
        <f t="shared" si="23"/>
        <v>0</v>
      </c>
      <c r="J85" s="222"/>
      <c r="M85" s="219">
        <f t="shared" si="12"/>
        <v>45505</v>
      </c>
      <c r="N85" s="223"/>
      <c r="O85" s="223"/>
      <c r="P85" s="223"/>
      <c r="Q85" s="223"/>
      <c r="R85" s="223"/>
      <c r="S85" s="223"/>
      <c r="T85" s="223"/>
      <c r="U85" s="223"/>
      <c r="V85" s="223"/>
      <c r="W85" s="223"/>
      <c r="X85" s="223"/>
      <c r="Y85" s="223"/>
      <c r="Z85" s="223"/>
      <c r="AA85" s="223"/>
      <c r="AB85" s="223"/>
      <c r="AC85" s="195">
        <f t="shared" si="24"/>
        <v>0</v>
      </c>
      <c r="AD85" s="224"/>
    </row>
    <row r="86" spans="2:30" outlineLevel="1">
      <c r="B86" s="218"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P2</v>
      </c>
      <c r="C86" s="218">
        <f>IF(C85&gt;0,C85+1,IF(DATE(YEAR('Basisdaten zum Projekt'!$C$5),MONTH('Basisdaten zum Projekt'!$C$5),1)=D86,1,0))</f>
        <v>30</v>
      </c>
      <c r="D86" s="219">
        <f t="shared" si="25"/>
        <v>45536</v>
      </c>
      <c r="E86" s="220"/>
      <c r="F86" s="168">
        <f t="shared" si="22"/>
        <v>0</v>
      </c>
      <c r="G86" s="221"/>
      <c r="H86" s="220"/>
      <c r="I86" s="168">
        <f t="shared" si="23"/>
        <v>0</v>
      </c>
      <c r="J86" s="222"/>
      <c r="M86" s="219">
        <f t="shared" si="12"/>
        <v>45536</v>
      </c>
      <c r="N86" s="223"/>
      <c r="O86" s="223"/>
      <c r="P86" s="223"/>
      <c r="Q86" s="223"/>
      <c r="R86" s="223"/>
      <c r="S86" s="223"/>
      <c r="T86" s="223"/>
      <c r="U86" s="223"/>
      <c r="V86" s="223"/>
      <c r="W86" s="223"/>
      <c r="X86" s="223"/>
      <c r="Y86" s="223"/>
      <c r="Z86" s="223"/>
      <c r="AA86" s="223"/>
      <c r="AB86" s="223"/>
      <c r="AC86" s="195">
        <f t="shared" si="24"/>
        <v>0</v>
      </c>
      <c r="AD86" s="224"/>
    </row>
    <row r="87" spans="2:30" outlineLevel="1">
      <c r="B87" s="218"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P2</v>
      </c>
      <c r="C87" s="218">
        <f>IF(C86&gt;0,C86+1,IF(DATE(YEAR('Basisdaten zum Projekt'!$C$5),MONTH('Basisdaten zum Projekt'!$C$5),1)=D87,1,0))</f>
        <v>31</v>
      </c>
      <c r="D87" s="219">
        <f t="shared" si="25"/>
        <v>45566</v>
      </c>
      <c r="E87" s="220"/>
      <c r="F87" s="168">
        <f t="shared" si="22"/>
        <v>0</v>
      </c>
      <c r="G87" s="221"/>
      <c r="H87" s="220"/>
      <c r="I87" s="168">
        <f t="shared" si="23"/>
        <v>0</v>
      </c>
      <c r="J87" s="222"/>
      <c r="M87" s="219">
        <f t="shared" si="12"/>
        <v>45566</v>
      </c>
      <c r="N87" s="223"/>
      <c r="O87" s="223"/>
      <c r="P87" s="223"/>
      <c r="Q87" s="223"/>
      <c r="R87" s="223"/>
      <c r="S87" s="223"/>
      <c r="T87" s="223"/>
      <c r="U87" s="223"/>
      <c r="V87" s="223"/>
      <c r="W87" s="223"/>
      <c r="X87" s="223"/>
      <c r="Y87" s="223"/>
      <c r="Z87" s="223"/>
      <c r="AA87" s="223"/>
      <c r="AB87" s="223"/>
      <c r="AC87" s="195">
        <f t="shared" si="24"/>
        <v>0</v>
      </c>
      <c r="AD87" s="224"/>
    </row>
    <row r="88" spans="2:30" outlineLevel="1">
      <c r="B88" s="218"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P2</v>
      </c>
      <c r="C88" s="218">
        <f>IF(C87&gt;0,C87+1,IF(DATE(YEAR('Basisdaten zum Projekt'!$C$5),MONTH('Basisdaten zum Projekt'!$C$5),1)=D88,1,0))</f>
        <v>32</v>
      </c>
      <c r="D88" s="219">
        <f t="shared" si="25"/>
        <v>45597</v>
      </c>
      <c r="E88" s="220"/>
      <c r="F88" s="168">
        <f t="shared" si="22"/>
        <v>0</v>
      </c>
      <c r="G88" s="221"/>
      <c r="H88" s="220"/>
      <c r="I88" s="168">
        <f t="shared" si="23"/>
        <v>0</v>
      </c>
      <c r="J88" s="222"/>
      <c r="M88" s="219">
        <f t="shared" si="12"/>
        <v>45597</v>
      </c>
      <c r="N88" s="223"/>
      <c r="O88" s="223"/>
      <c r="P88" s="223"/>
      <c r="Q88" s="223"/>
      <c r="R88" s="223"/>
      <c r="S88" s="223"/>
      <c r="T88" s="223"/>
      <c r="U88" s="223"/>
      <c r="V88" s="223"/>
      <c r="W88" s="223"/>
      <c r="X88" s="223"/>
      <c r="Y88" s="223"/>
      <c r="Z88" s="223"/>
      <c r="AA88" s="223"/>
      <c r="AB88" s="223"/>
      <c r="AC88" s="195">
        <f t="shared" si="24"/>
        <v>0</v>
      </c>
      <c r="AD88" s="224"/>
    </row>
    <row r="89" spans="2:30" outlineLevel="1">
      <c r="B89" s="218"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P2</v>
      </c>
      <c r="C89" s="218">
        <f>IF(C88&gt;0,C88+1,IF(DATE(YEAR('Basisdaten zum Projekt'!$C$5),MONTH('Basisdaten zum Projekt'!$C$5),1)=D89,1,0))</f>
        <v>33</v>
      </c>
      <c r="D89" s="219">
        <f t="shared" si="25"/>
        <v>45627</v>
      </c>
      <c r="E89" s="220"/>
      <c r="F89" s="168">
        <f t="shared" si="22"/>
        <v>0</v>
      </c>
      <c r="G89" s="221"/>
      <c r="H89" s="220"/>
      <c r="I89" s="168">
        <f t="shared" si="23"/>
        <v>0</v>
      </c>
      <c r="J89" s="222"/>
      <c r="M89" s="219">
        <f t="shared" si="12"/>
        <v>45627</v>
      </c>
      <c r="N89" s="223"/>
      <c r="O89" s="223"/>
      <c r="P89" s="223"/>
      <c r="Q89" s="223"/>
      <c r="R89" s="223"/>
      <c r="S89" s="223"/>
      <c r="T89" s="223"/>
      <c r="U89" s="223"/>
      <c r="V89" s="223"/>
      <c r="W89" s="223"/>
      <c r="X89" s="223"/>
      <c r="Y89" s="223"/>
      <c r="Z89" s="223"/>
      <c r="AA89" s="223"/>
      <c r="AB89" s="223"/>
      <c r="AC89" s="195">
        <f t="shared" si="24"/>
        <v>0</v>
      </c>
      <c r="AD89" s="224"/>
    </row>
    <row r="90" spans="2:30">
      <c r="B90" s="228"/>
      <c r="C90" s="229"/>
      <c r="D90" s="230">
        <f>D89</f>
        <v>45627</v>
      </c>
      <c r="E90" s="231"/>
      <c r="F90" s="232">
        <f>SUM(F78:F89)</f>
        <v>0</v>
      </c>
      <c r="G90" s="233">
        <f>SUM(G78:G89)</f>
        <v>0</v>
      </c>
      <c r="H90" s="248"/>
      <c r="I90" s="232">
        <f>SUM(I78:I89)</f>
        <v>0</v>
      </c>
      <c r="J90" s="233">
        <f>SUM(J78:J89)</f>
        <v>0</v>
      </c>
      <c r="M90" s="230">
        <f t="shared" si="12"/>
        <v>45627</v>
      </c>
      <c r="N90" s="236">
        <f>SUM(N78:N89)</f>
        <v>0</v>
      </c>
      <c r="O90" s="236">
        <f>SUM(O78:O89)</f>
        <v>0</v>
      </c>
      <c r="P90" s="236">
        <f>SUM(P78:P89)</f>
        <v>0</v>
      </c>
      <c r="Q90" s="236">
        <f>SUM(Q78:Q89)</f>
        <v>0</v>
      </c>
      <c r="R90" s="236">
        <f>SUM(R78:R89)</f>
        <v>0</v>
      </c>
      <c r="S90" s="236">
        <f t="shared" ref="S90:AB90" si="26">SUM(S78:S89)</f>
        <v>0</v>
      </c>
      <c r="T90" s="236">
        <f t="shared" si="26"/>
        <v>0</v>
      </c>
      <c r="U90" s="236">
        <f t="shared" si="26"/>
        <v>0</v>
      </c>
      <c r="V90" s="236">
        <f t="shared" si="26"/>
        <v>0</v>
      </c>
      <c r="W90" s="236">
        <f t="shared" si="26"/>
        <v>0</v>
      </c>
      <c r="X90" s="236">
        <f t="shared" si="26"/>
        <v>0</v>
      </c>
      <c r="Y90" s="236">
        <f t="shared" si="26"/>
        <v>0</v>
      </c>
      <c r="Z90" s="236">
        <f t="shared" si="26"/>
        <v>0</v>
      </c>
      <c r="AA90" s="236">
        <f t="shared" si="26"/>
        <v>0</v>
      </c>
      <c r="AB90" s="236">
        <f t="shared" si="26"/>
        <v>0</v>
      </c>
      <c r="AC90" s="236">
        <f>SUM(AC78:AC89)</f>
        <v>0</v>
      </c>
      <c r="AD90" s="224"/>
    </row>
    <row r="91" spans="2:30" ht="28.5" customHeight="1">
      <c r="B91" s="158"/>
      <c r="C91" s="158"/>
      <c r="N91" s="235">
        <f>IFERROR(N90/$H$6,0)</f>
        <v>0</v>
      </c>
      <c r="O91" s="235">
        <f>IFERROR(O90/$H$6,0)</f>
        <v>0</v>
      </c>
      <c r="P91" s="235">
        <f>IFERROR(P90/$H$6,0)</f>
        <v>0</v>
      </c>
      <c r="Q91" s="235">
        <f>IFERROR(Q90/$H$6,0)</f>
        <v>0</v>
      </c>
      <c r="R91" s="235">
        <f>IFERROR(R90/$H$6,0)</f>
        <v>0</v>
      </c>
      <c r="S91" s="235">
        <f t="shared" ref="S91:AB91" si="27">IFERROR(S90/$H$6,0)</f>
        <v>0</v>
      </c>
      <c r="T91" s="235">
        <f t="shared" si="27"/>
        <v>0</v>
      </c>
      <c r="U91" s="235">
        <f t="shared" si="27"/>
        <v>0</v>
      </c>
      <c r="V91" s="235">
        <f t="shared" si="27"/>
        <v>0</v>
      </c>
      <c r="W91" s="235">
        <f t="shared" si="27"/>
        <v>0</v>
      </c>
      <c r="X91" s="235">
        <f t="shared" si="27"/>
        <v>0</v>
      </c>
      <c r="Y91" s="235">
        <f t="shared" si="27"/>
        <v>0</v>
      </c>
      <c r="Z91" s="235">
        <f t="shared" si="27"/>
        <v>0</v>
      </c>
      <c r="AA91" s="235">
        <f t="shared" si="27"/>
        <v>0</v>
      </c>
      <c r="AB91" s="235">
        <f t="shared" si="27"/>
        <v>0</v>
      </c>
      <c r="AC91" s="235">
        <f>IFERROR(AC90/$H$6,0)</f>
        <v>0</v>
      </c>
      <c r="AD91" s="237" t="s">
        <v>394</v>
      </c>
    </row>
    <row r="92" spans="2:30">
      <c r="B92" s="158"/>
      <c r="C92" s="158"/>
      <c r="N92" s="238"/>
      <c r="O92" s="238"/>
      <c r="P92" s="238"/>
      <c r="Q92" s="238"/>
      <c r="R92" s="238"/>
      <c r="S92" s="239"/>
      <c r="T92" s="240"/>
      <c r="U92" s="241"/>
      <c r="V92" s="241"/>
      <c r="W92" s="241"/>
      <c r="X92" s="241"/>
      <c r="Y92" s="241"/>
      <c r="Z92" s="241"/>
      <c r="AA92" s="241"/>
      <c r="AB92" s="242"/>
      <c r="AC92" s="238"/>
      <c r="AD92" s="243"/>
    </row>
    <row r="93" spans="2:30" outlineLevel="1">
      <c r="B93" s="218"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P2</v>
      </c>
      <c r="C93" s="218">
        <f>IF(C89&gt;0,C89+1,IF(DATE(YEAR('Basisdaten zum Projekt'!$C$5),MONTH('Basisdaten zum Projekt'!$C$5),1)=D93,1,0))</f>
        <v>34</v>
      </c>
      <c r="D93" s="219">
        <f>DATE(YEAR(D89),MONTH(D89)+1,DAY(D89))</f>
        <v>45658</v>
      </c>
      <c r="E93" s="244"/>
      <c r="F93" s="245">
        <f t="shared" ref="F93:F104" si="28">215/12*E93</f>
        <v>0</v>
      </c>
      <c r="G93" s="246"/>
      <c r="H93" s="244"/>
      <c r="I93" s="245">
        <f t="shared" ref="I93:I104" si="29">215/12*H93</f>
        <v>0</v>
      </c>
      <c r="J93" s="247"/>
      <c r="M93" s="219">
        <f t="shared" si="12"/>
        <v>45658</v>
      </c>
      <c r="N93" s="223"/>
      <c r="O93" s="223"/>
      <c r="P93" s="223"/>
      <c r="Q93" s="223"/>
      <c r="R93" s="223"/>
      <c r="S93" s="223"/>
      <c r="T93" s="223"/>
      <c r="U93" s="223"/>
      <c r="V93" s="223"/>
      <c r="W93" s="223"/>
      <c r="X93" s="223"/>
      <c r="Y93" s="223"/>
      <c r="Z93" s="223"/>
      <c r="AA93" s="223"/>
      <c r="AB93" s="223"/>
      <c r="AC93" s="195">
        <f t="shared" ref="AC93:AC104" si="30">SUM(N93:AB93)</f>
        <v>0</v>
      </c>
      <c r="AD93" s="224"/>
    </row>
    <row r="94" spans="2:30" outlineLevel="1">
      <c r="B94" s="218"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P2</v>
      </c>
      <c r="C94" s="218">
        <f>IF(C93&gt;0,C93+1,IF(DATE(YEAR('Basisdaten zum Projekt'!$C$5),MONTH('Basisdaten zum Projekt'!$C$5),1)=D94,1,0))</f>
        <v>35</v>
      </c>
      <c r="D94" s="219">
        <f t="shared" ref="D94:D104" si="31">DATE(YEAR(D93),MONTH(D93)+1,DAY(D93))</f>
        <v>45689</v>
      </c>
      <c r="E94" s="220"/>
      <c r="F94" s="168">
        <f t="shared" si="28"/>
        <v>0</v>
      </c>
      <c r="G94" s="221"/>
      <c r="H94" s="220"/>
      <c r="I94" s="168">
        <f t="shared" si="29"/>
        <v>0</v>
      </c>
      <c r="J94" s="222"/>
      <c r="M94" s="219">
        <f t="shared" si="12"/>
        <v>45689</v>
      </c>
      <c r="N94" s="223"/>
      <c r="O94" s="223"/>
      <c r="P94" s="223"/>
      <c r="Q94" s="223"/>
      <c r="R94" s="223"/>
      <c r="S94" s="223"/>
      <c r="T94" s="223"/>
      <c r="U94" s="223"/>
      <c r="V94" s="223"/>
      <c r="W94" s="223"/>
      <c r="X94" s="223"/>
      <c r="Y94" s="223"/>
      <c r="Z94" s="223"/>
      <c r="AA94" s="223"/>
      <c r="AB94" s="223"/>
      <c r="AC94" s="195">
        <f t="shared" si="30"/>
        <v>0</v>
      </c>
      <c r="AD94" s="224"/>
    </row>
    <row r="95" spans="2:30" outlineLevel="1">
      <c r="B95" s="218"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P2</v>
      </c>
      <c r="C95" s="218">
        <f>IF(C94&gt;0,C94+1,IF(DATE(YEAR('Basisdaten zum Projekt'!$C$5),MONTH('Basisdaten zum Projekt'!$C$5),1)=D95,1,0))</f>
        <v>36</v>
      </c>
      <c r="D95" s="219">
        <f t="shared" si="31"/>
        <v>45717</v>
      </c>
      <c r="E95" s="220"/>
      <c r="F95" s="168">
        <f t="shared" si="28"/>
        <v>0</v>
      </c>
      <c r="G95" s="221"/>
      <c r="H95" s="220"/>
      <c r="I95" s="168">
        <f t="shared" si="29"/>
        <v>0</v>
      </c>
      <c r="J95" s="222"/>
      <c r="M95" s="219">
        <f t="shared" si="12"/>
        <v>45717</v>
      </c>
      <c r="N95" s="223"/>
      <c r="O95" s="223"/>
      <c r="P95" s="223"/>
      <c r="Q95" s="223"/>
      <c r="R95" s="223"/>
      <c r="S95" s="223"/>
      <c r="T95" s="223"/>
      <c r="U95" s="223"/>
      <c r="V95" s="223"/>
      <c r="W95" s="223"/>
      <c r="X95" s="223"/>
      <c r="Y95" s="223"/>
      <c r="Z95" s="223"/>
      <c r="AA95" s="223"/>
      <c r="AB95" s="223"/>
      <c r="AC95" s="195">
        <f t="shared" si="30"/>
        <v>0</v>
      </c>
      <c r="AD95" s="224"/>
    </row>
    <row r="96" spans="2:30" outlineLevel="1">
      <c r="B96" s="218"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8">
        <f>IF(C95&gt;0,C95+1,IF(DATE(YEAR('Basisdaten zum Projekt'!$C$5),MONTH('Basisdaten zum Projekt'!$C$5),1)=D96,1,0))</f>
        <v>37</v>
      </c>
      <c r="D96" s="219">
        <f t="shared" si="31"/>
        <v>45748</v>
      </c>
      <c r="E96" s="220"/>
      <c r="F96" s="168">
        <f t="shared" si="28"/>
        <v>0</v>
      </c>
      <c r="G96" s="221"/>
      <c r="H96" s="220"/>
      <c r="I96" s="168">
        <f t="shared" si="29"/>
        <v>0</v>
      </c>
      <c r="J96" s="222"/>
      <c r="M96" s="219">
        <f t="shared" si="12"/>
        <v>45748</v>
      </c>
      <c r="N96" s="223"/>
      <c r="O96" s="223"/>
      <c r="P96" s="223"/>
      <c r="Q96" s="223"/>
      <c r="R96" s="223"/>
      <c r="S96" s="223"/>
      <c r="T96" s="223"/>
      <c r="U96" s="223"/>
      <c r="V96" s="223"/>
      <c r="W96" s="223"/>
      <c r="X96" s="223"/>
      <c r="Y96" s="223"/>
      <c r="Z96" s="223"/>
      <c r="AA96" s="223"/>
      <c r="AB96" s="223"/>
      <c r="AC96" s="195">
        <f t="shared" si="30"/>
        <v>0</v>
      </c>
      <c r="AD96" s="224"/>
    </row>
    <row r="97" spans="2:30" outlineLevel="1">
      <c r="B97" s="218"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8">
        <f>IF(C96&gt;0,C96+1,IF(DATE(YEAR('Basisdaten zum Projekt'!$C$5),MONTH('Basisdaten zum Projekt'!$C$5),1)=D97,1,0))</f>
        <v>38</v>
      </c>
      <c r="D97" s="219">
        <f t="shared" si="31"/>
        <v>45778</v>
      </c>
      <c r="E97" s="220"/>
      <c r="F97" s="168">
        <f t="shared" si="28"/>
        <v>0</v>
      </c>
      <c r="G97" s="221"/>
      <c r="H97" s="220"/>
      <c r="I97" s="168">
        <f t="shared" si="29"/>
        <v>0</v>
      </c>
      <c r="J97" s="222"/>
      <c r="M97" s="219">
        <f t="shared" si="12"/>
        <v>45778</v>
      </c>
      <c r="N97" s="223"/>
      <c r="O97" s="223"/>
      <c r="P97" s="223"/>
      <c r="Q97" s="223"/>
      <c r="R97" s="223"/>
      <c r="S97" s="223"/>
      <c r="T97" s="223"/>
      <c r="U97" s="223"/>
      <c r="V97" s="223"/>
      <c r="W97" s="223"/>
      <c r="X97" s="223"/>
      <c r="Y97" s="223"/>
      <c r="Z97" s="223"/>
      <c r="AA97" s="223"/>
      <c r="AB97" s="223"/>
      <c r="AC97" s="195">
        <f t="shared" si="30"/>
        <v>0</v>
      </c>
      <c r="AD97" s="224"/>
    </row>
    <row r="98" spans="2:30" outlineLevel="1">
      <c r="B98" s="218"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8">
        <f>IF(C97&gt;0,C97+1,IF(DATE(YEAR('Basisdaten zum Projekt'!$C$5),MONTH('Basisdaten zum Projekt'!$C$5),1)=D98,1,0))</f>
        <v>39</v>
      </c>
      <c r="D98" s="219">
        <f t="shared" si="31"/>
        <v>45809</v>
      </c>
      <c r="E98" s="220"/>
      <c r="F98" s="168">
        <f t="shared" si="28"/>
        <v>0</v>
      </c>
      <c r="G98" s="221"/>
      <c r="H98" s="220"/>
      <c r="I98" s="168">
        <f t="shared" si="29"/>
        <v>0</v>
      </c>
      <c r="J98" s="222"/>
      <c r="M98" s="219">
        <f t="shared" si="12"/>
        <v>45809</v>
      </c>
      <c r="N98" s="223"/>
      <c r="O98" s="223"/>
      <c r="P98" s="223"/>
      <c r="Q98" s="223"/>
      <c r="R98" s="223"/>
      <c r="S98" s="223"/>
      <c r="T98" s="223"/>
      <c r="U98" s="223"/>
      <c r="V98" s="223"/>
      <c r="W98" s="223"/>
      <c r="X98" s="223"/>
      <c r="Y98" s="223"/>
      <c r="Z98" s="223"/>
      <c r="AA98" s="223"/>
      <c r="AB98" s="223"/>
      <c r="AC98" s="195">
        <f t="shared" si="30"/>
        <v>0</v>
      </c>
      <c r="AD98" s="224"/>
    </row>
    <row r="99" spans="2:30" outlineLevel="1">
      <c r="B99" s="218"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8">
        <f>IF(C98&gt;0,C98+1,IF(DATE(YEAR('Basisdaten zum Projekt'!$C$5),MONTH('Basisdaten zum Projekt'!$C$5),1)=D99,1,0))</f>
        <v>40</v>
      </c>
      <c r="D99" s="219">
        <f t="shared" si="31"/>
        <v>45839</v>
      </c>
      <c r="E99" s="220"/>
      <c r="F99" s="168">
        <f t="shared" si="28"/>
        <v>0</v>
      </c>
      <c r="G99" s="221"/>
      <c r="H99" s="220"/>
      <c r="I99" s="168">
        <f t="shared" si="29"/>
        <v>0</v>
      </c>
      <c r="J99" s="222"/>
      <c r="M99" s="219">
        <f t="shared" si="12"/>
        <v>45839</v>
      </c>
      <c r="N99" s="223"/>
      <c r="O99" s="223"/>
      <c r="P99" s="223"/>
      <c r="Q99" s="223"/>
      <c r="R99" s="223"/>
      <c r="S99" s="223"/>
      <c r="T99" s="223"/>
      <c r="U99" s="223"/>
      <c r="V99" s="223"/>
      <c r="W99" s="223"/>
      <c r="X99" s="223"/>
      <c r="Y99" s="223"/>
      <c r="Z99" s="223"/>
      <c r="AA99" s="223"/>
      <c r="AB99" s="223"/>
      <c r="AC99" s="195">
        <f t="shared" si="30"/>
        <v>0</v>
      </c>
      <c r="AD99" s="224"/>
    </row>
    <row r="100" spans="2:30" outlineLevel="1">
      <c r="B100" s="218"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8">
        <f>IF(C99&gt;0,C99+1,IF(DATE(YEAR('Basisdaten zum Projekt'!$C$5),MONTH('Basisdaten zum Projekt'!$C$5),1)=D100,1,0))</f>
        <v>41</v>
      </c>
      <c r="D100" s="219">
        <f t="shared" si="31"/>
        <v>45870</v>
      </c>
      <c r="E100" s="220"/>
      <c r="F100" s="168">
        <f t="shared" si="28"/>
        <v>0</v>
      </c>
      <c r="G100" s="221"/>
      <c r="H100" s="220"/>
      <c r="I100" s="168">
        <f t="shared" si="29"/>
        <v>0</v>
      </c>
      <c r="J100" s="222"/>
      <c r="M100" s="219">
        <f t="shared" si="12"/>
        <v>45870</v>
      </c>
      <c r="N100" s="223"/>
      <c r="O100" s="223"/>
      <c r="P100" s="223"/>
      <c r="Q100" s="223"/>
      <c r="R100" s="223"/>
      <c r="S100" s="223"/>
      <c r="T100" s="223"/>
      <c r="U100" s="223"/>
      <c r="V100" s="223"/>
      <c r="W100" s="223"/>
      <c r="X100" s="223"/>
      <c r="Y100" s="223"/>
      <c r="Z100" s="223"/>
      <c r="AA100" s="223"/>
      <c r="AB100" s="223"/>
      <c r="AC100" s="195">
        <f t="shared" si="30"/>
        <v>0</v>
      </c>
      <c r="AD100" s="224"/>
    </row>
    <row r="101" spans="2:30" outlineLevel="1">
      <c r="B101" s="218"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8">
        <f>IF(C100&gt;0,C100+1,IF(DATE(YEAR('Basisdaten zum Projekt'!$C$5),MONTH('Basisdaten zum Projekt'!$C$5),1)=D101,1,0))</f>
        <v>42</v>
      </c>
      <c r="D101" s="219">
        <f t="shared" si="31"/>
        <v>45901</v>
      </c>
      <c r="E101" s="220"/>
      <c r="F101" s="168">
        <f t="shared" si="28"/>
        <v>0</v>
      </c>
      <c r="G101" s="221"/>
      <c r="H101" s="220"/>
      <c r="I101" s="168">
        <f t="shared" si="29"/>
        <v>0</v>
      </c>
      <c r="J101" s="222"/>
      <c r="M101" s="219">
        <f t="shared" si="12"/>
        <v>45901</v>
      </c>
      <c r="N101" s="223"/>
      <c r="O101" s="223"/>
      <c r="P101" s="223"/>
      <c r="Q101" s="223"/>
      <c r="R101" s="223"/>
      <c r="S101" s="223"/>
      <c r="T101" s="223"/>
      <c r="U101" s="223"/>
      <c r="V101" s="223"/>
      <c r="W101" s="223"/>
      <c r="X101" s="223"/>
      <c r="Y101" s="223"/>
      <c r="Z101" s="223"/>
      <c r="AA101" s="223"/>
      <c r="AB101" s="223"/>
      <c r="AC101" s="195">
        <f t="shared" si="30"/>
        <v>0</v>
      </c>
      <c r="AD101" s="224"/>
    </row>
    <row r="102" spans="2:30" outlineLevel="1">
      <c r="B102" s="218"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8">
        <f>IF(C101&gt;0,C101+1,IF(DATE(YEAR('Basisdaten zum Projekt'!$C$5),MONTH('Basisdaten zum Projekt'!$C$5),1)=D102,1,0))</f>
        <v>43</v>
      </c>
      <c r="D102" s="219">
        <f t="shared" si="31"/>
        <v>45931</v>
      </c>
      <c r="E102" s="220"/>
      <c r="F102" s="168">
        <f t="shared" si="28"/>
        <v>0</v>
      </c>
      <c r="G102" s="221"/>
      <c r="H102" s="220"/>
      <c r="I102" s="168">
        <f t="shared" si="29"/>
        <v>0</v>
      </c>
      <c r="J102" s="222"/>
      <c r="M102" s="219">
        <f t="shared" si="12"/>
        <v>45931</v>
      </c>
      <c r="N102" s="223"/>
      <c r="O102" s="223"/>
      <c r="P102" s="223"/>
      <c r="Q102" s="223"/>
      <c r="R102" s="223"/>
      <c r="S102" s="223"/>
      <c r="T102" s="223"/>
      <c r="U102" s="223"/>
      <c r="V102" s="223"/>
      <c r="W102" s="223"/>
      <c r="X102" s="223"/>
      <c r="Y102" s="223"/>
      <c r="Z102" s="223"/>
      <c r="AA102" s="223"/>
      <c r="AB102" s="223"/>
      <c r="AC102" s="195">
        <f t="shared" si="30"/>
        <v>0</v>
      </c>
      <c r="AD102" s="224"/>
    </row>
    <row r="103" spans="2:30" outlineLevel="1">
      <c r="B103" s="218"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8">
        <f>IF(C102&gt;0,C102+1,IF(DATE(YEAR('Basisdaten zum Projekt'!$C$5),MONTH('Basisdaten zum Projekt'!$C$5),1)=D103,1,0))</f>
        <v>44</v>
      </c>
      <c r="D103" s="219">
        <f t="shared" si="31"/>
        <v>45962</v>
      </c>
      <c r="E103" s="220"/>
      <c r="F103" s="168">
        <f t="shared" si="28"/>
        <v>0</v>
      </c>
      <c r="G103" s="221"/>
      <c r="H103" s="220"/>
      <c r="I103" s="168">
        <f t="shared" si="29"/>
        <v>0</v>
      </c>
      <c r="J103" s="222"/>
      <c r="M103" s="219">
        <f t="shared" si="12"/>
        <v>45962</v>
      </c>
      <c r="N103" s="223"/>
      <c r="O103" s="223"/>
      <c r="P103" s="223"/>
      <c r="Q103" s="223"/>
      <c r="R103" s="223"/>
      <c r="S103" s="223"/>
      <c r="T103" s="223"/>
      <c r="U103" s="223"/>
      <c r="V103" s="223"/>
      <c r="W103" s="223"/>
      <c r="X103" s="223"/>
      <c r="Y103" s="223"/>
      <c r="Z103" s="223"/>
      <c r="AA103" s="223"/>
      <c r="AB103" s="223"/>
      <c r="AC103" s="195">
        <f t="shared" si="30"/>
        <v>0</v>
      </c>
      <c r="AD103" s="224"/>
    </row>
    <row r="104" spans="2:30" outlineLevel="1">
      <c r="B104" s="218"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8">
        <f>IF(C103&gt;0,C103+1,IF(DATE(YEAR('Basisdaten zum Projekt'!$C$5),MONTH('Basisdaten zum Projekt'!$C$5),1)=D104,1,0))</f>
        <v>45</v>
      </c>
      <c r="D104" s="219">
        <f t="shared" si="31"/>
        <v>45992</v>
      </c>
      <c r="E104" s="220"/>
      <c r="F104" s="168">
        <f t="shared" si="28"/>
        <v>0</v>
      </c>
      <c r="G104" s="221"/>
      <c r="H104" s="220"/>
      <c r="I104" s="168">
        <f t="shared" si="29"/>
        <v>0</v>
      </c>
      <c r="J104" s="222"/>
      <c r="M104" s="219">
        <f t="shared" si="12"/>
        <v>45992</v>
      </c>
      <c r="N104" s="223"/>
      <c r="O104" s="223"/>
      <c r="P104" s="223"/>
      <c r="Q104" s="223"/>
      <c r="R104" s="223"/>
      <c r="S104" s="223"/>
      <c r="T104" s="223"/>
      <c r="U104" s="223"/>
      <c r="V104" s="223"/>
      <c r="W104" s="223"/>
      <c r="X104" s="223"/>
      <c r="Y104" s="223"/>
      <c r="Z104" s="223"/>
      <c r="AA104" s="223"/>
      <c r="AB104" s="223"/>
      <c r="AC104" s="195">
        <f t="shared" si="30"/>
        <v>0</v>
      </c>
      <c r="AD104" s="224"/>
    </row>
    <row r="105" spans="2:30">
      <c r="B105" s="228"/>
      <c r="C105" s="229"/>
      <c r="D105" s="230">
        <f>D104</f>
        <v>45992</v>
      </c>
      <c r="E105" s="231"/>
      <c r="F105" s="232">
        <f>SUM(F93:F104)</f>
        <v>0</v>
      </c>
      <c r="G105" s="233">
        <f>SUM(G93:G104)</f>
        <v>0</v>
      </c>
      <c r="H105" s="234"/>
      <c r="I105" s="232">
        <f>SUM(I93:I104)</f>
        <v>0</v>
      </c>
      <c r="J105" s="233">
        <f>SUM(J93:J104)</f>
        <v>0</v>
      </c>
      <c r="M105" s="230">
        <f t="shared" si="12"/>
        <v>45992</v>
      </c>
      <c r="N105" s="236">
        <f>SUM(N93:N104)</f>
        <v>0</v>
      </c>
      <c r="O105" s="236">
        <f>SUM(O93:O104)</f>
        <v>0</v>
      </c>
      <c r="P105" s="236">
        <f>SUM(P93:P104)</f>
        <v>0</v>
      </c>
      <c r="Q105" s="236">
        <f>SUM(Q93:Q104)</f>
        <v>0</v>
      </c>
      <c r="R105" s="236">
        <f>SUM(R93:R104)</f>
        <v>0</v>
      </c>
      <c r="S105" s="236">
        <f t="shared" ref="S105:AB105" si="32">SUM(S93:S104)</f>
        <v>0</v>
      </c>
      <c r="T105" s="236">
        <f t="shared" si="32"/>
        <v>0</v>
      </c>
      <c r="U105" s="236">
        <f t="shared" si="32"/>
        <v>0</v>
      </c>
      <c r="V105" s="236">
        <f t="shared" si="32"/>
        <v>0</v>
      </c>
      <c r="W105" s="236">
        <f t="shared" si="32"/>
        <v>0</v>
      </c>
      <c r="X105" s="236">
        <f t="shared" si="32"/>
        <v>0</v>
      </c>
      <c r="Y105" s="236">
        <f t="shared" si="32"/>
        <v>0</v>
      </c>
      <c r="Z105" s="236">
        <f t="shared" si="32"/>
        <v>0</v>
      </c>
      <c r="AA105" s="236">
        <f t="shared" si="32"/>
        <v>0</v>
      </c>
      <c r="AB105" s="236">
        <f t="shared" si="32"/>
        <v>0</v>
      </c>
      <c r="AC105" s="236">
        <f>SUM(AC93:AC104)</f>
        <v>0</v>
      </c>
      <c r="AD105" s="224"/>
    </row>
    <row r="106" spans="2:30" ht="28.5" customHeight="1">
      <c r="B106" s="158"/>
      <c r="C106" s="158"/>
      <c r="N106" s="235">
        <f>IFERROR(N105/$H$6,0)</f>
        <v>0</v>
      </c>
      <c r="O106" s="235">
        <f>IFERROR(O105/$H$6,0)</f>
        <v>0</v>
      </c>
      <c r="P106" s="235">
        <f>IFERROR(P105/$H$6,0)</f>
        <v>0</v>
      </c>
      <c r="Q106" s="235">
        <f>IFERROR(Q105/$H$6,0)</f>
        <v>0</v>
      </c>
      <c r="R106" s="235">
        <f>IFERROR(R105/$H$6,0)</f>
        <v>0</v>
      </c>
      <c r="S106" s="235">
        <f t="shared" ref="S106:AB106" si="33">IFERROR(S105/$H$6,0)</f>
        <v>0</v>
      </c>
      <c r="T106" s="235">
        <f t="shared" si="33"/>
        <v>0</v>
      </c>
      <c r="U106" s="235">
        <f t="shared" si="33"/>
        <v>0</v>
      </c>
      <c r="V106" s="235">
        <f t="shared" si="33"/>
        <v>0</v>
      </c>
      <c r="W106" s="235">
        <f t="shared" si="33"/>
        <v>0</v>
      </c>
      <c r="X106" s="235">
        <f t="shared" si="33"/>
        <v>0</v>
      </c>
      <c r="Y106" s="235">
        <f t="shared" si="33"/>
        <v>0</v>
      </c>
      <c r="Z106" s="235">
        <f t="shared" si="33"/>
        <v>0</v>
      </c>
      <c r="AA106" s="235">
        <f t="shared" si="33"/>
        <v>0</v>
      </c>
      <c r="AB106" s="235">
        <f t="shared" si="33"/>
        <v>0</v>
      </c>
      <c r="AC106" s="235">
        <f>IFERROR(AC105/$H$6,0)</f>
        <v>0</v>
      </c>
      <c r="AD106" s="237" t="s">
        <v>394</v>
      </c>
    </row>
    <row r="107" spans="2:30">
      <c r="B107" s="158"/>
      <c r="C107" s="158"/>
      <c r="N107" s="238"/>
      <c r="O107" s="238"/>
      <c r="P107" s="238"/>
      <c r="Q107" s="238"/>
      <c r="R107" s="238"/>
      <c r="S107" s="239"/>
      <c r="T107" s="240"/>
      <c r="U107" s="241"/>
      <c r="V107" s="241"/>
      <c r="W107" s="241"/>
      <c r="X107" s="241"/>
      <c r="Y107" s="241"/>
      <c r="Z107" s="241"/>
      <c r="AA107" s="241"/>
      <c r="AB107" s="242"/>
      <c r="AC107" s="238"/>
      <c r="AD107" s="243"/>
    </row>
    <row r="108" spans="2:30" outlineLevel="1">
      <c r="B108" s="218"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8">
        <f>IF(C104&gt;0,C104+1,IF(DATE(YEAR('Basisdaten zum Projekt'!$C$5),MONTH('Basisdaten zum Projekt'!$C$5),1)=D108,1,0))</f>
        <v>46</v>
      </c>
      <c r="D108" s="219">
        <f>DATE(YEAR(D104),MONTH(D104)+1,DAY(D104))</f>
        <v>46023</v>
      </c>
      <c r="E108" s="220"/>
      <c r="F108" s="168">
        <f t="shared" ref="F108:F119" si="34">215/12*E108</f>
        <v>0</v>
      </c>
      <c r="G108" s="221"/>
      <c r="H108" s="220"/>
      <c r="I108" s="168">
        <f t="shared" ref="I108:I119" si="35">215/12*H108</f>
        <v>0</v>
      </c>
      <c r="J108" s="222"/>
      <c r="M108" s="219">
        <f t="shared" ref="M108:M150" si="36">D108</f>
        <v>46023</v>
      </c>
      <c r="N108" s="223"/>
      <c r="O108" s="223"/>
      <c r="P108" s="223"/>
      <c r="Q108" s="223"/>
      <c r="R108" s="223"/>
      <c r="S108" s="223"/>
      <c r="T108" s="223"/>
      <c r="U108" s="223"/>
      <c r="V108" s="223"/>
      <c r="W108" s="223"/>
      <c r="X108" s="223"/>
      <c r="Y108" s="223"/>
      <c r="Z108" s="223"/>
      <c r="AA108" s="223"/>
      <c r="AB108" s="223"/>
      <c r="AC108" s="195">
        <f t="shared" ref="AC108:AC119" si="37">SUM(N108:AB108)</f>
        <v>0</v>
      </c>
      <c r="AD108" s="224"/>
    </row>
    <row r="109" spans="2:30" outlineLevel="1">
      <c r="B109" s="218"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8">
        <f>IF(C108&gt;0,C108+1,IF(DATE(YEAR('Basisdaten zum Projekt'!$C$5),MONTH('Basisdaten zum Projekt'!$C$5),1)=D109,1,0))</f>
        <v>47</v>
      </c>
      <c r="D109" s="219">
        <f t="shared" ref="D109:D119" si="38">DATE(YEAR(D108),MONTH(D108)+1,DAY(D108))</f>
        <v>46054</v>
      </c>
      <c r="E109" s="220"/>
      <c r="F109" s="168">
        <f t="shared" si="34"/>
        <v>0</v>
      </c>
      <c r="G109" s="221"/>
      <c r="H109" s="220"/>
      <c r="I109" s="168">
        <f t="shared" si="35"/>
        <v>0</v>
      </c>
      <c r="J109" s="222"/>
      <c r="M109" s="219">
        <f t="shared" si="36"/>
        <v>46054</v>
      </c>
      <c r="N109" s="223"/>
      <c r="O109" s="223"/>
      <c r="P109" s="223"/>
      <c r="Q109" s="223"/>
      <c r="R109" s="223"/>
      <c r="S109" s="223"/>
      <c r="T109" s="223"/>
      <c r="U109" s="223"/>
      <c r="V109" s="223"/>
      <c r="W109" s="223"/>
      <c r="X109" s="223"/>
      <c r="Y109" s="223"/>
      <c r="Z109" s="223"/>
      <c r="AA109" s="223"/>
      <c r="AB109" s="223"/>
      <c r="AC109" s="195">
        <f t="shared" si="37"/>
        <v>0</v>
      </c>
      <c r="AD109" s="224"/>
    </row>
    <row r="110" spans="2:30" outlineLevel="1">
      <c r="B110" s="218"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8">
        <f>IF(C109&gt;0,C109+1,IF(DATE(YEAR('Basisdaten zum Projekt'!$C$5),MONTH('Basisdaten zum Projekt'!$C$5),1)=D110,1,0))</f>
        <v>48</v>
      </c>
      <c r="D110" s="219">
        <f t="shared" si="38"/>
        <v>46082</v>
      </c>
      <c r="E110" s="220"/>
      <c r="F110" s="168">
        <f t="shared" si="34"/>
        <v>0</v>
      </c>
      <c r="G110" s="221"/>
      <c r="H110" s="220"/>
      <c r="I110" s="168">
        <f t="shared" si="35"/>
        <v>0</v>
      </c>
      <c r="J110" s="222"/>
      <c r="M110" s="219">
        <f t="shared" si="36"/>
        <v>46082</v>
      </c>
      <c r="N110" s="223"/>
      <c r="O110" s="223"/>
      <c r="P110" s="223"/>
      <c r="Q110" s="223"/>
      <c r="R110" s="223"/>
      <c r="S110" s="223"/>
      <c r="T110" s="223"/>
      <c r="U110" s="223"/>
      <c r="V110" s="223"/>
      <c r="W110" s="223"/>
      <c r="X110" s="223"/>
      <c r="Y110" s="223"/>
      <c r="Z110" s="223"/>
      <c r="AA110" s="223"/>
      <c r="AB110" s="223"/>
      <c r="AC110" s="195">
        <f t="shared" si="37"/>
        <v>0</v>
      </c>
      <c r="AD110" s="224"/>
    </row>
    <row r="111" spans="2:30" outlineLevel="1">
      <c r="B111" s="218"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8">
        <f>IF(C110&gt;0,C110+1,IF(DATE(YEAR('Basisdaten zum Projekt'!$C$5),MONTH('Basisdaten zum Projekt'!$C$5),1)=D111,1,0))</f>
        <v>49</v>
      </c>
      <c r="D111" s="219">
        <f t="shared" si="38"/>
        <v>46113</v>
      </c>
      <c r="E111" s="220"/>
      <c r="F111" s="168">
        <f t="shared" si="34"/>
        <v>0</v>
      </c>
      <c r="G111" s="221"/>
      <c r="H111" s="220"/>
      <c r="I111" s="168">
        <f t="shared" si="35"/>
        <v>0</v>
      </c>
      <c r="J111" s="222"/>
      <c r="M111" s="219">
        <f t="shared" si="36"/>
        <v>46113</v>
      </c>
      <c r="N111" s="223"/>
      <c r="O111" s="223"/>
      <c r="P111" s="223"/>
      <c r="Q111" s="223"/>
      <c r="R111" s="223"/>
      <c r="S111" s="223"/>
      <c r="T111" s="223"/>
      <c r="U111" s="223"/>
      <c r="V111" s="223"/>
      <c r="W111" s="223"/>
      <c r="X111" s="223"/>
      <c r="Y111" s="223"/>
      <c r="Z111" s="223"/>
      <c r="AA111" s="223"/>
      <c r="AB111" s="223"/>
      <c r="AC111" s="195">
        <f t="shared" si="37"/>
        <v>0</v>
      </c>
      <c r="AD111" s="224"/>
    </row>
    <row r="112" spans="2:30" outlineLevel="1">
      <c r="B112" s="218"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8">
        <f>IF(C111&gt;0,C111+1,IF(DATE(YEAR('Basisdaten zum Projekt'!$C$5),MONTH('Basisdaten zum Projekt'!$C$5),1)=D112,1,0))</f>
        <v>50</v>
      </c>
      <c r="D112" s="219">
        <f t="shared" si="38"/>
        <v>46143</v>
      </c>
      <c r="E112" s="220"/>
      <c r="F112" s="168">
        <f t="shared" si="34"/>
        <v>0</v>
      </c>
      <c r="G112" s="221"/>
      <c r="H112" s="220"/>
      <c r="I112" s="168">
        <f t="shared" si="35"/>
        <v>0</v>
      </c>
      <c r="J112" s="222"/>
      <c r="M112" s="219">
        <f t="shared" si="36"/>
        <v>46143</v>
      </c>
      <c r="N112" s="223"/>
      <c r="O112" s="223"/>
      <c r="P112" s="223"/>
      <c r="Q112" s="223"/>
      <c r="R112" s="223"/>
      <c r="S112" s="223"/>
      <c r="T112" s="223"/>
      <c r="U112" s="223"/>
      <c r="V112" s="223"/>
      <c r="W112" s="223"/>
      <c r="X112" s="223"/>
      <c r="Y112" s="223"/>
      <c r="Z112" s="223"/>
      <c r="AA112" s="223"/>
      <c r="AB112" s="223"/>
      <c r="AC112" s="195">
        <f t="shared" si="37"/>
        <v>0</v>
      </c>
      <c r="AD112" s="224"/>
    </row>
    <row r="113" spans="2:30" outlineLevel="1">
      <c r="B113" s="218"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8">
        <f>IF(C112&gt;0,C112+1,IF(DATE(YEAR('Basisdaten zum Projekt'!$C$5),MONTH('Basisdaten zum Projekt'!$C$5),1)=D113,1,0))</f>
        <v>51</v>
      </c>
      <c r="D113" s="219">
        <f t="shared" si="38"/>
        <v>46174</v>
      </c>
      <c r="E113" s="220"/>
      <c r="F113" s="168">
        <f t="shared" si="34"/>
        <v>0</v>
      </c>
      <c r="G113" s="221"/>
      <c r="H113" s="220"/>
      <c r="I113" s="168">
        <f t="shared" si="35"/>
        <v>0</v>
      </c>
      <c r="J113" s="222"/>
      <c r="M113" s="219">
        <f t="shared" si="36"/>
        <v>46174</v>
      </c>
      <c r="N113" s="223"/>
      <c r="O113" s="223"/>
      <c r="P113" s="223"/>
      <c r="Q113" s="223"/>
      <c r="R113" s="223"/>
      <c r="S113" s="223"/>
      <c r="T113" s="223"/>
      <c r="U113" s="223"/>
      <c r="V113" s="223"/>
      <c r="W113" s="223"/>
      <c r="X113" s="223"/>
      <c r="Y113" s="223"/>
      <c r="Z113" s="223"/>
      <c r="AA113" s="223"/>
      <c r="AB113" s="223"/>
      <c r="AC113" s="195">
        <f t="shared" si="37"/>
        <v>0</v>
      </c>
      <c r="AD113" s="224"/>
    </row>
    <row r="114" spans="2:30" outlineLevel="1">
      <c r="B114" s="218"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8">
        <f>IF(C113&gt;0,C113+1,IF(DATE(YEAR('Basisdaten zum Projekt'!$C$5),MONTH('Basisdaten zum Projekt'!$C$5),1)=D114,1,0))</f>
        <v>52</v>
      </c>
      <c r="D114" s="219">
        <f t="shared" si="38"/>
        <v>46204</v>
      </c>
      <c r="E114" s="220"/>
      <c r="F114" s="168">
        <f t="shared" si="34"/>
        <v>0</v>
      </c>
      <c r="G114" s="221"/>
      <c r="H114" s="220"/>
      <c r="I114" s="168">
        <f t="shared" si="35"/>
        <v>0</v>
      </c>
      <c r="J114" s="222"/>
      <c r="M114" s="219">
        <f t="shared" si="36"/>
        <v>46204</v>
      </c>
      <c r="N114" s="223"/>
      <c r="O114" s="223"/>
      <c r="P114" s="223"/>
      <c r="Q114" s="223"/>
      <c r="R114" s="223"/>
      <c r="S114" s="223"/>
      <c r="T114" s="223"/>
      <c r="U114" s="223"/>
      <c r="V114" s="223"/>
      <c r="W114" s="223"/>
      <c r="X114" s="223"/>
      <c r="Y114" s="223"/>
      <c r="Z114" s="223"/>
      <c r="AA114" s="223"/>
      <c r="AB114" s="223"/>
      <c r="AC114" s="195">
        <f t="shared" si="37"/>
        <v>0</v>
      </c>
      <c r="AD114" s="224"/>
    </row>
    <row r="115" spans="2:30" outlineLevel="1">
      <c r="B115" s="218"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8">
        <f>IF(C114&gt;0,C114+1,IF(DATE(YEAR('Basisdaten zum Projekt'!$C$5),MONTH('Basisdaten zum Projekt'!$C$5),1)=D115,1,0))</f>
        <v>53</v>
      </c>
      <c r="D115" s="219">
        <f t="shared" si="38"/>
        <v>46235</v>
      </c>
      <c r="E115" s="220"/>
      <c r="F115" s="168">
        <f t="shared" si="34"/>
        <v>0</v>
      </c>
      <c r="G115" s="221"/>
      <c r="H115" s="220"/>
      <c r="I115" s="168">
        <f t="shared" si="35"/>
        <v>0</v>
      </c>
      <c r="J115" s="222"/>
      <c r="M115" s="219">
        <f t="shared" si="36"/>
        <v>46235</v>
      </c>
      <c r="N115" s="223"/>
      <c r="O115" s="223"/>
      <c r="P115" s="223"/>
      <c r="Q115" s="223"/>
      <c r="R115" s="223"/>
      <c r="S115" s="223"/>
      <c r="T115" s="223"/>
      <c r="U115" s="223"/>
      <c r="V115" s="223"/>
      <c r="W115" s="223"/>
      <c r="X115" s="223"/>
      <c r="Y115" s="223"/>
      <c r="Z115" s="223"/>
      <c r="AA115" s="223"/>
      <c r="AB115" s="223"/>
      <c r="AC115" s="195">
        <f t="shared" si="37"/>
        <v>0</v>
      </c>
      <c r="AD115" s="224"/>
    </row>
    <row r="116" spans="2:30" outlineLevel="1">
      <c r="B116" s="218"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8">
        <f>IF(C115&gt;0,C115+1,IF(DATE(YEAR('Basisdaten zum Projekt'!$C$5),MONTH('Basisdaten zum Projekt'!$C$5),1)=D116,1,0))</f>
        <v>54</v>
      </c>
      <c r="D116" s="219">
        <f t="shared" si="38"/>
        <v>46266</v>
      </c>
      <c r="E116" s="220"/>
      <c r="F116" s="168">
        <f t="shared" si="34"/>
        <v>0</v>
      </c>
      <c r="G116" s="221"/>
      <c r="H116" s="220"/>
      <c r="I116" s="168">
        <f t="shared" si="35"/>
        <v>0</v>
      </c>
      <c r="J116" s="222"/>
      <c r="M116" s="219">
        <f t="shared" si="36"/>
        <v>46266</v>
      </c>
      <c r="N116" s="223"/>
      <c r="O116" s="223"/>
      <c r="P116" s="223"/>
      <c r="Q116" s="223"/>
      <c r="R116" s="223"/>
      <c r="S116" s="223"/>
      <c r="T116" s="223"/>
      <c r="U116" s="223"/>
      <c r="V116" s="223"/>
      <c r="W116" s="223"/>
      <c r="X116" s="223"/>
      <c r="Y116" s="223"/>
      <c r="Z116" s="223"/>
      <c r="AA116" s="223"/>
      <c r="AB116" s="223"/>
      <c r="AC116" s="195">
        <f t="shared" si="37"/>
        <v>0</v>
      </c>
      <c r="AD116" s="224"/>
    </row>
    <row r="117" spans="2:30" outlineLevel="1">
      <c r="B117" s="218"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8">
        <f>IF(C116&gt;0,C116+1,IF(DATE(YEAR('Basisdaten zum Projekt'!$C$5),MONTH('Basisdaten zum Projekt'!$C$5),1)=D117,1,0))</f>
        <v>55</v>
      </c>
      <c r="D117" s="219">
        <f t="shared" si="38"/>
        <v>46296</v>
      </c>
      <c r="E117" s="220"/>
      <c r="F117" s="168">
        <f t="shared" si="34"/>
        <v>0</v>
      </c>
      <c r="G117" s="221"/>
      <c r="H117" s="220"/>
      <c r="I117" s="168">
        <f t="shared" si="35"/>
        <v>0</v>
      </c>
      <c r="J117" s="222"/>
      <c r="M117" s="219">
        <f t="shared" si="36"/>
        <v>46296</v>
      </c>
      <c r="N117" s="223"/>
      <c r="O117" s="223"/>
      <c r="P117" s="223"/>
      <c r="Q117" s="223"/>
      <c r="R117" s="223"/>
      <c r="S117" s="223"/>
      <c r="T117" s="223"/>
      <c r="U117" s="223"/>
      <c r="V117" s="223"/>
      <c r="W117" s="223"/>
      <c r="X117" s="223"/>
      <c r="Y117" s="223"/>
      <c r="Z117" s="223"/>
      <c r="AA117" s="223"/>
      <c r="AB117" s="223"/>
      <c r="AC117" s="195">
        <f t="shared" si="37"/>
        <v>0</v>
      </c>
      <c r="AD117" s="224"/>
    </row>
    <row r="118" spans="2:30" outlineLevel="1">
      <c r="B118" s="218"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8">
        <f>IF(C117&gt;0,C117+1,IF(DATE(YEAR('Basisdaten zum Projekt'!$C$5),MONTH('Basisdaten zum Projekt'!$C$5),1)=D118,1,0))</f>
        <v>56</v>
      </c>
      <c r="D118" s="219">
        <f t="shared" si="38"/>
        <v>46327</v>
      </c>
      <c r="E118" s="220"/>
      <c r="F118" s="168">
        <f t="shared" si="34"/>
        <v>0</v>
      </c>
      <c r="G118" s="221"/>
      <c r="H118" s="220"/>
      <c r="I118" s="168">
        <f t="shared" si="35"/>
        <v>0</v>
      </c>
      <c r="J118" s="222"/>
      <c r="M118" s="219">
        <f t="shared" si="36"/>
        <v>46327</v>
      </c>
      <c r="N118" s="223"/>
      <c r="O118" s="223"/>
      <c r="P118" s="223"/>
      <c r="Q118" s="223"/>
      <c r="R118" s="223"/>
      <c r="S118" s="223"/>
      <c r="T118" s="223"/>
      <c r="U118" s="223"/>
      <c r="V118" s="223"/>
      <c r="W118" s="223"/>
      <c r="X118" s="223"/>
      <c r="Y118" s="223"/>
      <c r="Z118" s="223"/>
      <c r="AA118" s="223"/>
      <c r="AB118" s="223"/>
      <c r="AC118" s="195">
        <f t="shared" si="37"/>
        <v>0</v>
      </c>
      <c r="AD118" s="224"/>
    </row>
    <row r="119" spans="2:30" outlineLevel="1">
      <c r="B119" s="218"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8">
        <f>IF(C118&gt;0,C118+1,IF(DATE(YEAR('Basisdaten zum Projekt'!$C$5),MONTH('Basisdaten zum Projekt'!$C$5),1)=D119,1,0))</f>
        <v>57</v>
      </c>
      <c r="D119" s="219">
        <f t="shared" si="38"/>
        <v>46357</v>
      </c>
      <c r="E119" s="220"/>
      <c r="F119" s="168">
        <f t="shared" si="34"/>
        <v>0</v>
      </c>
      <c r="G119" s="221"/>
      <c r="H119" s="220"/>
      <c r="I119" s="168">
        <f t="shared" si="35"/>
        <v>0</v>
      </c>
      <c r="J119" s="222"/>
      <c r="M119" s="219">
        <f t="shared" si="36"/>
        <v>46357</v>
      </c>
      <c r="N119" s="223"/>
      <c r="O119" s="223"/>
      <c r="P119" s="223"/>
      <c r="Q119" s="223"/>
      <c r="R119" s="223"/>
      <c r="S119" s="223"/>
      <c r="T119" s="223"/>
      <c r="U119" s="223"/>
      <c r="V119" s="223"/>
      <c r="W119" s="223"/>
      <c r="X119" s="223"/>
      <c r="Y119" s="223"/>
      <c r="Z119" s="223"/>
      <c r="AA119" s="223"/>
      <c r="AB119" s="223"/>
      <c r="AC119" s="195">
        <f t="shared" si="37"/>
        <v>0</v>
      </c>
      <c r="AD119" s="224"/>
    </row>
    <row r="120" spans="2:30">
      <c r="B120" s="228"/>
      <c r="C120" s="229"/>
      <c r="D120" s="230">
        <f>D119</f>
        <v>46357</v>
      </c>
      <c r="E120" s="231"/>
      <c r="F120" s="232">
        <f>SUM(F108:F119)</f>
        <v>0</v>
      </c>
      <c r="G120" s="233">
        <f>SUM(G108:G119)</f>
        <v>0</v>
      </c>
      <c r="H120" s="234"/>
      <c r="I120" s="232">
        <f>SUM(I108:I119)</f>
        <v>0</v>
      </c>
      <c r="J120" s="233">
        <f>SUM(J108:J119)</f>
        <v>0</v>
      </c>
      <c r="M120" s="230">
        <f t="shared" si="36"/>
        <v>46357</v>
      </c>
      <c r="N120" s="236">
        <f>SUM(N108:N119)</f>
        <v>0</v>
      </c>
      <c r="O120" s="236">
        <f>SUM(O108:O119)</f>
        <v>0</v>
      </c>
      <c r="P120" s="236">
        <f>SUM(P108:P119)</f>
        <v>0</v>
      </c>
      <c r="Q120" s="236">
        <f>SUM(Q108:Q119)</f>
        <v>0</v>
      </c>
      <c r="R120" s="236">
        <f>SUM(R108:R119)</f>
        <v>0</v>
      </c>
      <c r="S120" s="236">
        <f t="shared" ref="S120:AB120" si="39">SUM(S108:S119)</f>
        <v>0</v>
      </c>
      <c r="T120" s="236">
        <f t="shared" si="39"/>
        <v>0</v>
      </c>
      <c r="U120" s="236">
        <f t="shared" si="39"/>
        <v>0</v>
      </c>
      <c r="V120" s="236">
        <f t="shared" si="39"/>
        <v>0</v>
      </c>
      <c r="W120" s="236">
        <f t="shared" si="39"/>
        <v>0</v>
      </c>
      <c r="X120" s="236">
        <f t="shared" si="39"/>
        <v>0</v>
      </c>
      <c r="Y120" s="236">
        <f t="shared" si="39"/>
        <v>0</v>
      </c>
      <c r="Z120" s="236">
        <f t="shared" si="39"/>
        <v>0</v>
      </c>
      <c r="AA120" s="236">
        <f t="shared" si="39"/>
        <v>0</v>
      </c>
      <c r="AB120" s="236">
        <f t="shared" si="39"/>
        <v>0</v>
      </c>
      <c r="AC120" s="236">
        <f>SUM(AC108:AC119)</f>
        <v>0</v>
      </c>
      <c r="AD120" s="224"/>
    </row>
    <row r="121" spans="2:30" ht="28.5" customHeight="1">
      <c r="B121" s="158"/>
      <c r="C121" s="158"/>
      <c r="N121" s="235">
        <f>IFERROR(N120/$H$6,0)</f>
        <v>0</v>
      </c>
      <c r="O121" s="235">
        <f>IFERROR(O120/$H$6,0)</f>
        <v>0</v>
      </c>
      <c r="P121" s="235">
        <f>IFERROR(P120/$H$6,0)</f>
        <v>0</v>
      </c>
      <c r="Q121" s="235">
        <f>IFERROR(Q120/$H$6,0)</f>
        <v>0</v>
      </c>
      <c r="R121" s="235">
        <f>IFERROR(R120/$H$6,0)</f>
        <v>0</v>
      </c>
      <c r="S121" s="235">
        <f t="shared" ref="S121:AB121" si="40">IFERROR(S120/$H$6,0)</f>
        <v>0</v>
      </c>
      <c r="T121" s="235">
        <f t="shared" si="40"/>
        <v>0</v>
      </c>
      <c r="U121" s="235">
        <f t="shared" si="40"/>
        <v>0</v>
      </c>
      <c r="V121" s="235">
        <f t="shared" si="40"/>
        <v>0</v>
      </c>
      <c r="W121" s="235">
        <f t="shared" si="40"/>
        <v>0</v>
      </c>
      <c r="X121" s="235">
        <f t="shared" si="40"/>
        <v>0</v>
      </c>
      <c r="Y121" s="235">
        <f t="shared" si="40"/>
        <v>0</v>
      </c>
      <c r="Z121" s="235">
        <f t="shared" si="40"/>
        <v>0</v>
      </c>
      <c r="AA121" s="235">
        <f t="shared" si="40"/>
        <v>0</v>
      </c>
      <c r="AB121" s="235">
        <f t="shared" si="40"/>
        <v>0</v>
      </c>
      <c r="AC121" s="235">
        <f>IFERROR(AC120/$H$6,0)</f>
        <v>0</v>
      </c>
      <c r="AD121" s="237" t="s">
        <v>394</v>
      </c>
    </row>
    <row r="122" spans="2:30">
      <c r="B122" s="158"/>
      <c r="C122" s="158"/>
      <c r="N122" s="238"/>
      <c r="O122" s="238"/>
      <c r="P122" s="238"/>
      <c r="Q122" s="238"/>
      <c r="R122" s="238"/>
      <c r="S122" s="239"/>
      <c r="T122" s="240"/>
      <c r="U122" s="241"/>
      <c r="V122" s="241"/>
      <c r="W122" s="241"/>
      <c r="X122" s="241"/>
      <c r="Y122" s="241"/>
      <c r="Z122" s="241"/>
      <c r="AA122" s="241"/>
      <c r="AB122" s="242"/>
      <c r="AC122" s="238"/>
      <c r="AD122" s="249"/>
    </row>
    <row r="123" spans="2:30" outlineLevel="1">
      <c r="B123" s="218"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8">
        <f>IF(C119&gt;0,C119+1,IF(DATE(YEAR('Basisdaten zum Projekt'!$C$5),MONTH('Basisdaten zum Projekt'!$C$5),1)=D123,1,0))</f>
        <v>58</v>
      </c>
      <c r="D123" s="219">
        <f>DATE(YEAR(D119),MONTH(D119)+1,DAY(D119))</f>
        <v>46388</v>
      </c>
      <c r="E123" s="244"/>
      <c r="F123" s="245">
        <f t="shared" ref="F123:F134" si="41">215/12*E123</f>
        <v>0</v>
      </c>
      <c r="G123" s="246"/>
      <c r="H123" s="244"/>
      <c r="I123" s="245">
        <f t="shared" ref="I123:I134" si="42">215/12*H123</f>
        <v>0</v>
      </c>
      <c r="J123" s="247"/>
      <c r="M123" s="219">
        <f t="shared" si="36"/>
        <v>46388</v>
      </c>
      <c r="N123" s="223"/>
      <c r="O123" s="223"/>
      <c r="P123" s="223"/>
      <c r="Q123" s="223"/>
      <c r="R123" s="223"/>
      <c r="S123" s="223"/>
      <c r="T123" s="223"/>
      <c r="U123" s="223"/>
      <c r="V123" s="223"/>
      <c r="W123" s="223"/>
      <c r="X123" s="223"/>
      <c r="Y123" s="223"/>
      <c r="Z123" s="223"/>
      <c r="AA123" s="223"/>
      <c r="AB123" s="223"/>
      <c r="AC123" s="195">
        <f t="shared" ref="AC123:AC134" si="43">SUM(N123:AB123)</f>
        <v>0</v>
      </c>
      <c r="AD123" s="224"/>
    </row>
    <row r="124" spans="2:30" outlineLevel="1">
      <c r="B124" s="218"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8">
        <f>IF(C123&gt;0,C123+1,IF(DATE(YEAR('Basisdaten zum Projekt'!$C$5),MONTH('Basisdaten zum Projekt'!$C$5),1)=D124,1,0))</f>
        <v>59</v>
      </c>
      <c r="D124" s="219">
        <f t="shared" ref="D124:D134" si="44">DATE(YEAR(D123),MONTH(D123)+1,DAY(D123))</f>
        <v>46419</v>
      </c>
      <c r="E124" s="220"/>
      <c r="F124" s="168">
        <f t="shared" si="41"/>
        <v>0</v>
      </c>
      <c r="G124" s="221"/>
      <c r="H124" s="220"/>
      <c r="I124" s="168">
        <f t="shared" si="42"/>
        <v>0</v>
      </c>
      <c r="J124" s="222"/>
      <c r="M124" s="219">
        <f t="shared" si="36"/>
        <v>46419</v>
      </c>
      <c r="N124" s="223"/>
      <c r="O124" s="223"/>
      <c r="P124" s="223"/>
      <c r="Q124" s="223"/>
      <c r="R124" s="223"/>
      <c r="S124" s="223"/>
      <c r="T124" s="223"/>
      <c r="U124" s="223"/>
      <c r="V124" s="223"/>
      <c r="W124" s="223"/>
      <c r="X124" s="223"/>
      <c r="Y124" s="223"/>
      <c r="Z124" s="223"/>
      <c r="AA124" s="223"/>
      <c r="AB124" s="223"/>
      <c r="AC124" s="195">
        <f t="shared" si="43"/>
        <v>0</v>
      </c>
      <c r="AD124" s="224"/>
    </row>
    <row r="125" spans="2:30" outlineLevel="1">
      <c r="B125" s="218"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8">
        <f>IF(C124&gt;0,C124+1,IF(DATE(YEAR('Basisdaten zum Projekt'!$C$5),MONTH('Basisdaten zum Projekt'!$C$5),1)=D125,1,0))</f>
        <v>60</v>
      </c>
      <c r="D125" s="219">
        <f t="shared" si="44"/>
        <v>46447</v>
      </c>
      <c r="E125" s="220"/>
      <c r="F125" s="168">
        <f t="shared" si="41"/>
        <v>0</v>
      </c>
      <c r="G125" s="221"/>
      <c r="H125" s="220"/>
      <c r="I125" s="168">
        <f t="shared" si="42"/>
        <v>0</v>
      </c>
      <c r="J125" s="222"/>
      <c r="M125" s="219">
        <f t="shared" si="36"/>
        <v>46447</v>
      </c>
      <c r="N125" s="223"/>
      <c r="O125" s="223"/>
      <c r="P125" s="223"/>
      <c r="Q125" s="223"/>
      <c r="R125" s="223"/>
      <c r="S125" s="223"/>
      <c r="T125" s="223"/>
      <c r="U125" s="223"/>
      <c r="V125" s="223"/>
      <c r="W125" s="223"/>
      <c r="X125" s="223"/>
      <c r="Y125" s="223"/>
      <c r="Z125" s="223"/>
      <c r="AA125" s="223"/>
      <c r="AB125" s="223"/>
      <c r="AC125" s="195">
        <f t="shared" si="43"/>
        <v>0</v>
      </c>
      <c r="AD125" s="224"/>
    </row>
    <row r="126" spans="2:30" outlineLevel="1">
      <c r="B126" s="218"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8">
        <f>IF(C125&gt;0,C125+1,IF(DATE(YEAR('Basisdaten zum Projekt'!$C$5),MONTH('Basisdaten zum Projekt'!$C$5),1)=D126,1,0))</f>
        <v>61</v>
      </c>
      <c r="D126" s="219">
        <f t="shared" si="44"/>
        <v>46478</v>
      </c>
      <c r="E126" s="220"/>
      <c r="F126" s="168">
        <f t="shared" si="41"/>
        <v>0</v>
      </c>
      <c r="G126" s="221"/>
      <c r="H126" s="220"/>
      <c r="I126" s="168">
        <f t="shared" si="42"/>
        <v>0</v>
      </c>
      <c r="J126" s="222"/>
      <c r="M126" s="219">
        <f t="shared" si="36"/>
        <v>46478</v>
      </c>
      <c r="N126" s="223"/>
      <c r="O126" s="223"/>
      <c r="P126" s="223"/>
      <c r="Q126" s="223"/>
      <c r="R126" s="223"/>
      <c r="S126" s="223"/>
      <c r="T126" s="223"/>
      <c r="U126" s="223"/>
      <c r="V126" s="223"/>
      <c r="W126" s="223"/>
      <c r="X126" s="223"/>
      <c r="Y126" s="223"/>
      <c r="Z126" s="223"/>
      <c r="AA126" s="223"/>
      <c r="AB126" s="223"/>
      <c r="AC126" s="195">
        <f t="shared" si="43"/>
        <v>0</v>
      </c>
      <c r="AD126" s="224"/>
    </row>
    <row r="127" spans="2:30" outlineLevel="1">
      <c r="B127" s="218"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8">
        <f>IF(C126&gt;0,C126+1,IF(DATE(YEAR('Basisdaten zum Projekt'!$C$5),MONTH('Basisdaten zum Projekt'!$C$5),1)=D127,1,0))</f>
        <v>62</v>
      </c>
      <c r="D127" s="219">
        <f t="shared" si="44"/>
        <v>46508</v>
      </c>
      <c r="E127" s="220"/>
      <c r="F127" s="168">
        <f t="shared" si="41"/>
        <v>0</v>
      </c>
      <c r="G127" s="221"/>
      <c r="H127" s="220"/>
      <c r="I127" s="168">
        <f t="shared" si="42"/>
        <v>0</v>
      </c>
      <c r="J127" s="222"/>
      <c r="M127" s="219">
        <f t="shared" si="36"/>
        <v>46508</v>
      </c>
      <c r="N127" s="223"/>
      <c r="O127" s="223"/>
      <c r="P127" s="223"/>
      <c r="Q127" s="223"/>
      <c r="R127" s="223"/>
      <c r="S127" s="223"/>
      <c r="T127" s="223"/>
      <c r="U127" s="223"/>
      <c r="V127" s="223"/>
      <c r="W127" s="223"/>
      <c r="X127" s="223"/>
      <c r="Y127" s="223"/>
      <c r="Z127" s="223"/>
      <c r="AA127" s="223"/>
      <c r="AB127" s="223"/>
      <c r="AC127" s="195">
        <f t="shared" si="43"/>
        <v>0</v>
      </c>
      <c r="AD127" s="224"/>
    </row>
    <row r="128" spans="2:30" outlineLevel="1">
      <c r="B128" s="218"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8">
        <f>IF(C127&gt;0,C127+1,IF(DATE(YEAR('Basisdaten zum Projekt'!$C$5),MONTH('Basisdaten zum Projekt'!$C$5),1)=D128,1,0))</f>
        <v>63</v>
      </c>
      <c r="D128" s="219">
        <f t="shared" si="44"/>
        <v>46539</v>
      </c>
      <c r="E128" s="220"/>
      <c r="F128" s="168">
        <f t="shared" si="41"/>
        <v>0</v>
      </c>
      <c r="G128" s="221"/>
      <c r="H128" s="220"/>
      <c r="I128" s="168">
        <f t="shared" si="42"/>
        <v>0</v>
      </c>
      <c r="J128" s="222"/>
      <c r="M128" s="219">
        <f t="shared" si="36"/>
        <v>46539</v>
      </c>
      <c r="N128" s="223"/>
      <c r="O128" s="223"/>
      <c r="P128" s="223"/>
      <c r="Q128" s="223"/>
      <c r="R128" s="223"/>
      <c r="S128" s="223"/>
      <c r="T128" s="223"/>
      <c r="U128" s="223"/>
      <c r="V128" s="223"/>
      <c r="W128" s="223"/>
      <c r="X128" s="223"/>
      <c r="Y128" s="223"/>
      <c r="Z128" s="223"/>
      <c r="AA128" s="223"/>
      <c r="AB128" s="223"/>
      <c r="AC128" s="195">
        <f t="shared" si="43"/>
        <v>0</v>
      </c>
      <c r="AD128" s="224"/>
    </row>
    <row r="129" spans="2:30" outlineLevel="1">
      <c r="B129" s="218"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8">
        <f>IF(C128&gt;0,C128+1,IF(DATE(YEAR('Basisdaten zum Projekt'!$C$5),MONTH('Basisdaten zum Projekt'!$C$5),1)=D129,1,0))</f>
        <v>64</v>
      </c>
      <c r="D129" s="219">
        <f t="shared" si="44"/>
        <v>46569</v>
      </c>
      <c r="E129" s="220"/>
      <c r="F129" s="168">
        <f t="shared" si="41"/>
        <v>0</v>
      </c>
      <c r="G129" s="221"/>
      <c r="H129" s="220"/>
      <c r="I129" s="168">
        <f t="shared" si="42"/>
        <v>0</v>
      </c>
      <c r="J129" s="222"/>
      <c r="M129" s="219">
        <f t="shared" si="36"/>
        <v>46569</v>
      </c>
      <c r="N129" s="223"/>
      <c r="O129" s="223"/>
      <c r="P129" s="223"/>
      <c r="Q129" s="223"/>
      <c r="R129" s="223"/>
      <c r="S129" s="223"/>
      <c r="T129" s="223"/>
      <c r="U129" s="223"/>
      <c r="V129" s="223"/>
      <c r="W129" s="223"/>
      <c r="X129" s="223"/>
      <c r="Y129" s="223"/>
      <c r="Z129" s="223"/>
      <c r="AA129" s="223"/>
      <c r="AB129" s="223"/>
      <c r="AC129" s="195">
        <f t="shared" si="43"/>
        <v>0</v>
      </c>
      <c r="AD129" s="224"/>
    </row>
    <row r="130" spans="2:30" outlineLevel="1">
      <c r="B130" s="218"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8">
        <f>IF(C129&gt;0,C129+1,IF(DATE(YEAR('Basisdaten zum Projekt'!$C$5),MONTH('Basisdaten zum Projekt'!$C$5),1)=D130,1,0))</f>
        <v>65</v>
      </c>
      <c r="D130" s="219">
        <f t="shared" si="44"/>
        <v>46600</v>
      </c>
      <c r="E130" s="220"/>
      <c r="F130" s="168">
        <f t="shared" si="41"/>
        <v>0</v>
      </c>
      <c r="G130" s="221"/>
      <c r="H130" s="220"/>
      <c r="I130" s="168">
        <f t="shared" si="42"/>
        <v>0</v>
      </c>
      <c r="J130" s="222"/>
      <c r="M130" s="219">
        <f t="shared" si="36"/>
        <v>46600</v>
      </c>
      <c r="N130" s="223"/>
      <c r="O130" s="223"/>
      <c r="P130" s="223"/>
      <c r="Q130" s="223"/>
      <c r="R130" s="223"/>
      <c r="S130" s="223"/>
      <c r="T130" s="223"/>
      <c r="U130" s="223"/>
      <c r="V130" s="223"/>
      <c r="W130" s="223"/>
      <c r="X130" s="223"/>
      <c r="Y130" s="223"/>
      <c r="Z130" s="223"/>
      <c r="AA130" s="223"/>
      <c r="AB130" s="223"/>
      <c r="AC130" s="195">
        <f t="shared" si="43"/>
        <v>0</v>
      </c>
      <c r="AD130" s="224"/>
    </row>
    <row r="131" spans="2:30" outlineLevel="1">
      <c r="B131" s="218"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8">
        <f>IF(C130&gt;0,C130+1,IF(DATE(YEAR('Basisdaten zum Projekt'!$C$5),MONTH('Basisdaten zum Projekt'!$C$5),1)=D131,1,0))</f>
        <v>66</v>
      </c>
      <c r="D131" s="219">
        <f t="shared" si="44"/>
        <v>46631</v>
      </c>
      <c r="E131" s="220"/>
      <c r="F131" s="168">
        <f t="shared" si="41"/>
        <v>0</v>
      </c>
      <c r="G131" s="221"/>
      <c r="H131" s="220"/>
      <c r="I131" s="168">
        <f t="shared" si="42"/>
        <v>0</v>
      </c>
      <c r="J131" s="222"/>
      <c r="M131" s="219">
        <f t="shared" si="36"/>
        <v>46631</v>
      </c>
      <c r="N131" s="223"/>
      <c r="O131" s="223"/>
      <c r="P131" s="223"/>
      <c r="Q131" s="223"/>
      <c r="R131" s="223"/>
      <c r="S131" s="223"/>
      <c r="T131" s="223"/>
      <c r="U131" s="223"/>
      <c r="V131" s="223"/>
      <c r="W131" s="223"/>
      <c r="X131" s="223"/>
      <c r="Y131" s="223"/>
      <c r="Z131" s="223"/>
      <c r="AA131" s="223"/>
      <c r="AB131" s="223"/>
      <c r="AC131" s="195">
        <f t="shared" si="43"/>
        <v>0</v>
      </c>
      <c r="AD131" s="224"/>
    </row>
    <row r="132" spans="2:30" outlineLevel="1">
      <c r="B132" s="218"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8">
        <f>IF(C131&gt;0,C131+1,IF(DATE(YEAR('Basisdaten zum Projekt'!$C$5),MONTH('Basisdaten zum Projekt'!$C$5),1)=D132,1,0))</f>
        <v>67</v>
      </c>
      <c r="D132" s="219">
        <f t="shared" si="44"/>
        <v>46661</v>
      </c>
      <c r="E132" s="220"/>
      <c r="F132" s="168">
        <f t="shared" si="41"/>
        <v>0</v>
      </c>
      <c r="G132" s="221"/>
      <c r="H132" s="220"/>
      <c r="I132" s="168">
        <f t="shared" si="42"/>
        <v>0</v>
      </c>
      <c r="J132" s="222"/>
      <c r="M132" s="219">
        <f t="shared" si="36"/>
        <v>46661</v>
      </c>
      <c r="N132" s="223"/>
      <c r="O132" s="223"/>
      <c r="P132" s="223"/>
      <c r="Q132" s="223"/>
      <c r="R132" s="223"/>
      <c r="S132" s="223"/>
      <c r="T132" s="223"/>
      <c r="U132" s="223"/>
      <c r="V132" s="223"/>
      <c r="W132" s="223"/>
      <c r="X132" s="223"/>
      <c r="Y132" s="223"/>
      <c r="Z132" s="223"/>
      <c r="AA132" s="223"/>
      <c r="AB132" s="223"/>
      <c r="AC132" s="195">
        <f t="shared" si="43"/>
        <v>0</v>
      </c>
      <c r="AD132" s="224"/>
    </row>
    <row r="133" spans="2:30" outlineLevel="1">
      <c r="B133" s="218"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8">
        <f>IF(C132&gt;0,C132+1,IF(DATE(YEAR('Basisdaten zum Projekt'!$C$5),MONTH('Basisdaten zum Projekt'!$C$5),1)=D133,1,0))</f>
        <v>68</v>
      </c>
      <c r="D133" s="219">
        <f t="shared" si="44"/>
        <v>46692</v>
      </c>
      <c r="E133" s="220"/>
      <c r="F133" s="168">
        <f t="shared" si="41"/>
        <v>0</v>
      </c>
      <c r="G133" s="221"/>
      <c r="H133" s="220"/>
      <c r="I133" s="168">
        <f t="shared" si="42"/>
        <v>0</v>
      </c>
      <c r="J133" s="222"/>
      <c r="M133" s="219">
        <f t="shared" si="36"/>
        <v>46692</v>
      </c>
      <c r="N133" s="223"/>
      <c r="O133" s="223"/>
      <c r="P133" s="223"/>
      <c r="Q133" s="223"/>
      <c r="R133" s="223"/>
      <c r="S133" s="223"/>
      <c r="T133" s="223"/>
      <c r="U133" s="223"/>
      <c r="V133" s="223"/>
      <c r="W133" s="223"/>
      <c r="X133" s="223"/>
      <c r="Y133" s="223"/>
      <c r="Z133" s="223"/>
      <c r="AA133" s="223"/>
      <c r="AB133" s="223"/>
      <c r="AC133" s="195">
        <f t="shared" si="43"/>
        <v>0</v>
      </c>
      <c r="AD133" s="224"/>
    </row>
    <row r="134" spans="2:30" outlineLevel="1">
      <c r="B134" s="218"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8">
        <f>IF(C133&gt;0,C133+1,IF(DATE(YEAR('Basisdaten zum Projekt'!$C$5),MONTH('Basisdaten zum Projekt'!$C$5),1)=D134,1,0))</f>
        <v>69</v>
      </c>
      <c r="D134" s="219">
        <f t="shared" si="44"/>
        <v>46722</v>
      </c>
      <c r="E134" s="220"/>
      <c r="F134" s="168">
        <f t="shared" si="41"/>
        <v>0</v>
      </c>
      <c r="G134" s="221"/>
      <c r="H134" s="220"/>
      <c r="I134" s="168">
        <f t="shared" si="42"/>
        <v>0</v>
      </c>
      <c r="J134" s="222"/>
      <c r="M134" s="219">
        <f t="shared" si="36"/>
        <v>46722</v>
      </c>
      <c r="N134" s="223"/>
      <c r="O134" s="223"/>
      <c r="P134" s="223"/>
      <c r="Q134" s="223"/>
      <c r="R134" s="223"/>
      <c r="S134" s="223"/>
      <c r="T134" s="223"/>
      <c r="U134" s="223"/>
      <c r="V134" s="223"/>
      <c r="W134" s="223"/>
      <c r="X134" s="223"/>
      <c r="Y134" s="223"/>
      <c r="Z134" s="223"/>
      <c r="AA134" s="223"/>
      <c r="AB134" s="223"/>
      <c r="AC134" s="195">
        <f t="shared" si="43"/>
        <v>0</v>
      </c>
      <c r="AD134" s="224"/>
    </row>
    <row r="135" spans="2:30">
      <c r="B135" s="228"/>
      <c r="C135" s="229"/>
      <c r="D135" s="230">
        <f>D134</f>
        <v>46722</v>
      </c>
      <c r="E135" s="231"/>
      <c r="F135" s="232">
        <f>SUM(F123:F134)</f>
        <v>0</v>
      </c>
      <c r="G135" s="233">
        <f>SUM(G123:G134)</f>
        <v>0</v>
      </c>
      <c r="H135" s="234"/>
      <c r="I135" s="232">
        <f>SUM(I123:I134)</f>
        <v>0</v>
      </c>
      <c r="J135" s="233">
        <f>SUM(J123:J134)</f>
        <v>0</v>
      </c>
      <c r="M135" s="230">
        <f t="shared" si="36"/>
        <v>46722</v>
      </c>
      <c r="N135" s="236">
        <f>SUM(N123:N134)</f>
        <v>0</v>
      </c>
      <c r="O135" s="236">
        <f>SUM(O123:O134)</f>
        <v>0</v>
      </c>
      <c r="P135" s="236">
        <f>SUM(P123:P134)</f>
        <v>0</v>
      </c>
      <c r="Q135" s="236">
        <f>SUM(Q123:Q134)</f>
        <v>0</v>
      </c>
      <c r="R135" s="236">
        <f>SUM(R123:R134)</f>
        <v>0</v>
      </c>
      <c r="S135" s="236">
        <f t="shared" ref="S135:AB135" si="45">SUM(S123:S134)</f>
        <v>0</v>
      </c>
      <c r="T135" s="236">
        <f t="shared" si="45"/>
        <v>0</v>
      </c>
      <c r="U135" s="236">
        <f t="shared" si="45"/>
        <v>0</v>
      </c>
      <c r="V135" s="236">
        <f t="shared" si="45"/>
        <v>0</v>
      </c>
      <c r="W135" s="236">
        <f t="shared" si="45"/>
        <v>0</v>
      </c>
      <c r="X135" s="236">
        <f t="shared" si="45"/>
        <v>0</v>
      </c>
      <c r="Y135" s="236">
        <f t="shared" si="45"/>
        <v>0</v>
      </c>
      <c r="Z135" s="236">
        <f t="shared" si="45"/>
        <v>0</v>
      </c>
      <c r="AA135" s="236">
        <f t="shared" si="45"/>
        <v>0</v>
      </c>
      <c r="AB135" s="236">
        <f t="shared" si="45"/>
        <v>0</v>
      </c>
      <c r="AC135" s="236">
        <f>SUM(AC123:AC134)</f>
        <v>0</v>
      </c>
      <c r="AD135" s="224"/>
    </row>
    <row r="136" spans="2:30" ht="28.5" customHeight="1">
      <c r="B136" s="158"/>
      <c r="C136" s="158"/>
      <c r="N136" s="235">
        <f>IFERROR(N135/$H$6,0)</f>
        <v>0</v>
      </c>
      <c r="O136" s="235">
        <f>IFERROR(O135/$H$6,0)</f>
        <v>0</v>
      </c>
      <c r="P136" s="235">
        <f>IFERROR(P135/$H$6,0)</f>
        <v>0</v>
      </c>
      <c r="Q136" s="235">
        <f>IFERROR(Q135/$H$6,0)</f>
        <v>0</v>
      </c>
      <c r="R136" s="235">
        <f>IFERROR(R135/$H$6,0)</f>
        <v>0</v>
      </c>
      <c r="S136" s="235">
        <f t="shared" ref="S136:AB136" si="46">IFERROR(S135/$H$6,0)</f>
        <v>0</v>
      </c>
      <c r="T136" s="235">
        <f t="shared" si="46"/>
        <v>0</v>
      </c>
      <c r="U136" s="235">
        <f t="shared" si="46"/>
        <v>0</v>
      </c>
      <c r="V136" s="235">
        <f t="shared" si="46"/>
        <v>0</v>
      </c>
      <c r="W136" s="235">
        <f t="shared" si="46"/>
        <v>0</v>
      </c>
      <c r="X136" s="235">
        <f t="shared" si="46"/>
        <v>0</v>
      </c>
      <c r="Y136" s="235">
        <f t="shared" si="46"/>
        <v>0</v>
      </c>
      <c r="Z136" s="235">
        <f t="shared" si="46"/>
        <v>0</v>
      </c>
      <c r="AA136" s="235">
        <f t="shared" si="46"/>
        <v>0</v>
      </c>
      <c r="AB136" s="235">
        <f t="shared" si="46"/>
        <v>0</v>
      </c>
      <c r="AC136" s="235">
        <f>IFERROR(AC135/$H$6,0)</f>
        <v>0</v>
      </c>
      <c r="AD136" s="237" t="s">
        <v>394</v>
      </c>
    </row>
    <row r="137" spans="2:30">
      <c r="B137" s="158"/>
      <c r="C137" s="158"/>
      <c r="N137" s="238"/>
      <c r="O137" s="238"/>
      <c r="P137" s="238"/>
      <c r="Q137" s="238"/>
      <c r="R137" s="238"/>
      <c r="S137" s="239"/>
      <c r="T137" s="240"/>
      <c r="U137" s="241"/>
      <c r="V137" s="241"/>
      <c r="W137" s="241"/>
      <c r="X137" s="241"/>
      <c r="Y137" s="241"/>
      <c r="Z137" s="241"/>
      <c r="AA137" s="241"/>
      <c r="AB137" s="242"/>
      <c r="AC137" s="238"/>
      <c r="AD137" s="249"/>
    </row>
    <row r="138" spans="2:30" outlineLevel="1">
      <c r="B138" s="218"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8">
        <f>IF(C134&gt;0,C134+1,IF(DATE(YEAR('Basisdaten zum Projekt'!$C$5),MONTH('Basisdaten zum Projekt'!$C$5),1)=D138,1,0))</f>
        <v>70</v>
      </c>
      <c r="D138" s="219">
        <f>DATE(YEAR(D134),MONTH(D134)+1,DAY(D134))</f>
        <v>46753</v>
      </c>
      <c r="E138" s="244"/>
      <c r="F138" s="245">
        <f t="shared" ref="F138:F149" si="47">215/12*E138</f>
        <v>0</v>
      </c>
      <c r="G138" s="246"/>
      <c r="H138" s="244"/>
      <c r="I138" s="245">
        <f t="shared" ref="I138:I149" si="48">215/12*H138</f>
        <v>0</v>
      </c>
      <c r="J138" s="247"/>
      <c r="M138" s="219">
        <f t="shared" si="36"/>
        <v>46753</v>
      </c>
      <c r="N138" s="223"/>
      <c r="O138" s="223"/>
      <c r="P138" s="223"/>
      <c r="Q138" s="223"/>
      <c r="R138" s="223"/>
      <c r="S138" s="223"/>
      <c r="T138" s="223"/>
      <c r="U138" s="223"/>
      <c r="V138" s="223"/>
      <c r="W138" s="223"/>
      <c r="X138" s="223"/>
      <c r="Y138" s="223"/>
      <c r="Z138" s="223"/>
      <c r="AA138" s="223"/>
      <c r="AB138" s="223"/>
      <c r="AC138" s="195">
        <f t="shared" ref="AC138:AC149" si="49">SUM(N138:AB138)</f>
        <v>0</v>
      </c>
      <c r="AD138" s="224"/>
    </row>
    <row r="139" spans="2:30" outlineLevel="1">
      <c r="B139" s="218"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8">
        <f>IF(C138&gt;0,C138+1,IF(DATE(YEAR('Basisdaten zum Projekt'!$C$5),MONTH('Basisdaten zum Projekt'!$C$5),1)=D139,1,0))</f>
        <v>71</v>
      </c>
      <c r="D139" s="219">
        <f t="shared" ref="D139:D149" si="50">DATE(YEAR(D138),MONTH(D138)+1,DAY(D138))</f>
        <v>46784</v>
      </c>
      <c r="E139" s="220"/>
      <c r="F139" s="168">
        <f t="shared" si="47"/>
        <v>0</v>
      </c>
      <c r="G139" s="221"/>
      <c r="H139" s="220"/>
      <c r="I139" s="168">
        <f t="shared" si="48"/>
        <v>0</v>
      </c>
      <c r="J139" s="222"/>
      <c r="M139" s="219">
        <f t="shared" si="36"/>
        <v>46784</v>
      </c>
      <c r="N139" s="223"/>
      <c r="O139" s="223"/>
      <c r="P139" s="223"/>
      <c r="Q139" s="223"/>
      <c r="R139" s="223"/>
      <c r="S139" s="223"/>
      <c r="T139" s="223"/>
      <c r="U139" s="223"/>
      <c r="V139" s="223"/>
      <c r="W139" s="223"/>
      <c r="X139" s="223"/>
      <c r="Y139" s="223"/>
      <c r="Z139" s="223"/>
      <c r="AA139" s="223"/>
      <c r="AB139" s="223"/>
      <c r="AC139" s="195">
        <f t="shared" si="49"/>
        <v>0</v>
      </c>
      <c r="AD139" s="224"/>
    </row>
    <row r="140" spans="2:30" outlineLevel="1">
      <c r="B140" s="218"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8">
        <f>IF(C139&gt;0,C139+1,IF(DATE(YEAR('Basisdaten zum Projekt'!$C$5),MONTH('Basisdaten zum Projekt'!$C$5),1)=D140,1,0))</f>
        <v>72</v>
      </c>
      <c r="D140" s="219">
        <f t="shared" si="50"/>
        <v>46813</v>
      </c>
      <c r="E140" s="220"/>
      <c r="F140" s="168">
        <f t="shared" si="47"/>
        <v>0</v>
      </c>
      <c r="G140" s="221"/>
      <c r="H140" s="220"/>
      <c r="I140" s="168">
        <f t="shared" si="48"/>
        <v>0</v>
      </c>
      <c r="J140" s="222"/>
      <c r="M140" s="219">
        <f t="shared" si="36"/>
        <v>46813</v>
      </c>
      <c r="N140" s="223"/>
      <c r="O140" s="223"/>
      <c r="P140" s="223"/>
      <c r="Q140" s="223"/>
      <c r="R140" s="223"/>
      <c r="S140" s="223"/>
      <c r="T140" s="223"/>
      <c r="U140" s="223"/>
      <c r="V140" s="223"/>
      <c r="W140" s="223"/>
      <c r="X140" s="223"/>
      <c r="Y140" s="223"/>
      <c r="Z140" s="223"/>
      <c r="AA140" s="223"/>
      <c r="AB140" s="223"/>
      <c r="AC140" s="195">
        <f t="shared" si="49"/>
        <v>0</v>
      </c>
      <c r="AD140" s="224"/>
    </row>
    <row r="141" spans="2:30" outlineLevel="1">
      <c r="B141" s="218"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8">
        <f>IF(C140&gt;0,C140+1,IF(DATE(YEAR('Basisdaten zum Projekt'!$C$5),MONTH('Basisdaten zum Projekt'!$C$5),1)=D141,1,0))</f>
        <v>73</v>
      </c>
      <c r="D141" s="219">
        <f t="shared" si="50"/>
        <v>46844</v>
      </c>
      <c r="E141" s="220"/>
      <c r="F141" s="168">
        <f t="shared" si="47"/>
        <v>0</v>
      </c>
      <c r="G141" s="221"/>
      <c r="H141" s="220"/>
      <c r="I141" s="168">
        <f t="shared" si="48"/>
        <v>0</v>
      </c>
      <c r="J141" s="222"/>
      <c r="M141" s="219">
        <f t="shared" si="36"/>
        <v>46844</v>
      </c>
      <c r="N141" s="223"/>
      <c r="O141" s="223"/>
      <c r="P141" s="223"/>
      <c r="Q141" s="223"/>
      <c r="R141" s="223"/>
      <c r="S141" s="223"/>
      <c r="T141" s="223"/>
      <c r="U141" s="223"/>
      <c r="V141" s="223"/>
      <c r="W141" s="223"/>
      <c r="X141" s="223"/>
      <c r="Y141" s="223"/>
      <c r="Z141" s="223"/>
      <c r="AA141" s="223"/>
      <c r="AB141" s="223"/>
      <c r="AC141" s="195">
        <f t="shared" si="49"/>
        <v>0</v>
      </c>
      <c r="AD141" s="224"/>
    </row>
    <row r="142" spans="2:30" outlineLevel="1">
      <c r="B142" s="218"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8">
        <f>IF(C141&gt;0,C141+1,IF(DATE(YEAR('Basisdaten zum Projekt'!$C$5),MONTH('Basisdaten zum Projekt'!$C$5),1)=D142,1,0))</f>
        <v>74</v>
      </c>
      <c r="D142" s="219">
        <f t="shared" si="50"/>
        <v>46874</v>
      </c>
      <c r="E142" s="220"/>
      <c r="F142" s="168">
        <f t="shared" si="47"/>
        <v>0</v>
      </c>
      <c r="G142" s="221"/>
      <c r="H142" s="220"/>
      <c r="I142" s="168">
        <f t="shared" si="48"/>
        <v>0</v>
      </c>
      <c r="J142" s="222"/>
      <c r="M142" s="219">
        <f t="shared" si="36"/>
        <v>46874</v>
      </c>
      <c r="N142" s="223"/>
      <c r="O142" s="223"/>
      <c r="P142" s="223"/>
      <c r="Q142" s="223"/>
      <c r="R142" s="223"/>
      <c r="S142" s="223"/>
      <c r="T142" s="223"/>
      <c r="U142" s="223"/>
      <c r="V142" s="223"/>
      <c r="W142" s="223"/>
      <c r="X142" s="223"/>
      <c r="Y142" s="223"/>
      <c r="Z142" s="223"/>
      <c r="AA142" s="223"/>
      <c r="AB142" s="223"/>
      <c r="AC142" s="195">
        <f t="shared" si="49"/>
        <v>0</v>
      </c>
      <c r="AD142" s="224"/>
    </row>
    <row r="143" spans="2:30" outlineLevel="1">
      <c r="B143" s="218"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8">
        <f>IF(C142&gt;0,C142+1,IF(DATE(YEAR('Basisdaten zum Projekt'!$C$5),MONTH('Basisdaten zum Projekt'!$C$5),1)=D143,1,0))</f>
        <v>75</v>
      </c>
      <c r="D143" s="219">
        <f t="shared" si="50"/>
        <v>46905</v>
      </c>
      <c r="E143" s="220"/>
      <c r="F143" s="168">
        <f t="shared" si="47"/>
        <v>0</v>
      </c>
      <c r="G143" s="221"/>
      <c r="H143" s="220"/>
      <c r="I143" s="168">
        <f t="shared" si="48"/>
        <v>0</v>
      </c>
      <c r="J143" s="222"/>
      <c r="M143" s="219">
        <f t="shared" si="36"/>
        <v>46905</v>
      </c>
      <c r="N143" s="223"/>
      <c r="O143" s="223"/>
      <c r="P143" s="223"/>
      <c r="Q143" s="223"/>
      <c r="R143" s="223"/>
      <c r="S143" s="223"/>
      <c r="T143" s="223"/>
      <c r="U143" s="223"/>
      <c r="V143" s="223"/>
      <c r="W143" s="223"/>
      <c r="X143" s="223"/>
      <c r="Y143" s="223"/>
      <c r="Z143" s="223"/>
      <c r="AA143" s="223"/>
      <c r="AB143" s="223"/>
      <c r="AC143" s="195">
        <f t="shared" si="49"/>
        <v>0</v>
      </c>
      <c r="AD143" s="224"/>
    </row>
    <row r="144" spans="2:30" outlineLevel="1">
      <c r="B144" s="218"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8">
        <f>IF(C143&gt;0,C143+1,IF(DATE(YEAR('Basisdaten zum Projekt'!$C$5),MONTH('Basisdaten zum Projekt'!$C$5),1)=D144,1,0))</f>
        <v>76</v>
      </c>
      <c r="D144" s="219">
        <f t="shared" si="50"/>
        <v>46935</v>
      </c>
      <c r="E144" s="220"/>
      <c r="F144" s="168">
        <f t="shared" si="47"/>
        <v>0</v>
      </c>
      <c r="G144" s="221"/>
      <c r="H144" s="220"/>
      <c r="I144" s="168">
        <f t="shared" si="48"/>
        <v>0</v>
      </c>
      <c r="J144" s="222"/>
      <c r="M144" s="219">
        <f t="shared" si="36"/>
        <v>46935</v>
      </c>
      <c r="N144" s="223"/>
      <c r="O144" s="223"/>
      <c r="P144" s="223"/>
      <c r="Q144" s="223"/>
      <c r="R144" s="223"/>
      <c r="S144" s="223"/>
      <c r="T144" s="223"/>
      <c r="U144" s="223"/>
      <c r="V144" s="223"/>
      <c r="W144" s="223"/>
      <c r="X144" s="223"/>
      <c r="Y144" s="223"/>
      <c r="Z144" s="223"/>
      <c r="AA144" s="223"/>
      <c r="AB144" s="223"/>
      <c r="AC144" s="195">
        <f t="shared" si="49"/>
        <v>0</v>
      </c>
      <c r="AD144" s="224"/>
    </row>
    <row r="145" spans="1:30" outlineLevel="1">
      <c r="B145" s="218"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8">
        <f>IF(C144&gt;0,C144+1,IF(DATE(YEAR('Basisdaten zum Projekt'!$C$5),MONTH('Basisdaten zum Projekt'!$C$5),1)=D145,1,0))</f>
        <v>77</v>
      </c>
      <c r="D145" s="219">
        <f t="shared" si="50"/>
        <v>46966</v>
      </c>
      <c r="E145" s="220"/>
      <c r="F145" s="168">
        <f t="shared" si="47"/>
        <v>0</v>
      </c>
      <c r="G145" s="221"/>
      <c r="H145" s="220"/>
      <c r="I145" s="168">
        <f t="shared" si="48"/>
        <v>0</v>
      </c>
      <c r="J145" s="222"/>
      <c r="M145" s="219">
        <f t="shared" si="36"/>
        <v>46966</v>
      </c>
      <c r="N145" s="223"/>
      <c r="O145" s="223"/>
      <c r="P145" s="223"/>
      <c r="Q145" s="223"/>
      <c r="R145" s="223"/>
      <c r="S145" s="223"/>
      <c r="T145" s="223"/>
      <c r="U145" s="223"/>
      <c r="V145" s="223"/>
      <c r="W145" s="223"/>
      <c r="X145" s="223"/>
      <c r="Y145" s="223"/>
      <c r="Z145" s="223"/>
      <c r="AA145" s="223"/>
      <c r="AB145" s="223"/>
      <c r="AC145" s="195">
        <f t="shared" si="49"/>
        <v>0</v>
      </c>
      <c r="AD145" s="224"/>
    </row>
    <row r="146" spans="1:30" outlineLevel="1">
      <c r="B146" s="218"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8">
        <f>IF(C145&gt;0,C145+1,IF(DATE(YEAR('Basisdaten zum Projekt'!$C$5),MONTH('Basisdaten zum Projekt'!$C$5),1)=D146,1,0))</f>
        <v>78</v>
      </c>
      <c r="D146" s="219">
        <f t="shared" si="50"/>
        <v>46997</v>
      </c>
      <c r="E146" s="220"/>
      <c r="F146" s="168">
        <f t="shared" si="47"/>
        <v>0</v>
      </c>
      <c r="G146" s="221"/>
      <c r="H146" s="220"/>
      <c r="I146" s="168">
        <f t="shared" si="48"/>
        <v>0</v>
      </c>
      <c r="J146" s="222"/>
      <c r="M146" s="219">
        <f t="shared" si="36"/>
        <v>46997</v>
      </c>
      <c r="N146" s="223"/>
      <c r="O146" s="223"/>
      <c r="P146" s="223"/>
      <c r="Q146" s="223"/>
      <c r="R146" s="223"/>
      <c r="S146" s="223"/>
      <c r="T146" s="223"/>
      <c r="U146" s="223"/>
      <c r="V146" s="223"/>
      <c r="W146" s="223"/>
      <c r="X146" s="223"/>
      <c r="Y146" s="223"/>
      <c r="Z146" s="223"/>
      <c r="AA146" s="223"/>
      <c r="AB146" s="223"/>
      <c r="AC146" s="195">
        <f t="shared" si="49"/>
        <v>0</v>
      </c>
      <c r="AD146" s="224"/>
    </row>
    <row r="147" spans="1:30" outlineLevel="1">
      <c r="B147" s="218"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8">
        <f>IF(C146&gt;0,C146+1,IF(DATE(YEAR('Basisdaten zum Projekt'!$C$5),MONTH('Basisdaten zum Projekt'!$C$5),1)=D147,1,0))</f>
        <v>79</v>
      </c>
      <c r="D147" s="219">
        <f t="shared" si="50"/>
        <v>47027</v>
      </c>
      <c r="E147" s="220"/>
      <c r="F147" s="168">
        <f t="shared" si="47"/>
        <v>0</v>
      </c>
      <c r="G147" s="221"/>
      <c r="H147" s="220"/>
      <c r="I147" s="168">
        <f t="shared" si="48"/>
        <v>0</v>
      </c>
      <c r="J147" s="222"/>
      <c r="M147" s="219">
        <f t="shared" si="36"/>
        <v>47027</v>
      </c>
      <c r="N147" s="223"/>
      <c r="O147" s="223"/>
      <c r="P147" s="223"/>
      <c r="Q147" s="223"/>
      <c r="R147" s="223"/>
      <c r="S147" s="223"/>
      <c r="T147" s="223"/>
      <c r="U147" s="223"/>
      <c r="V147" s="223"/>
      <c r="W147" s="223"/>
      <c r="X147" s="223"/>
      <c r="Y147" s="223"/>
      <c r="Z147" s="223"/>
      <c r="AA147" s="223"/>
      <c r="AB147" s="223"/>
      <c r="AC147" s="195">
        <f t="shared" si="49"/>
        <v>0</v>
      </c>
      <c r="AD147" s="224"/>
    </row>
    <row r="148" spans="1:30" outlineLevel="1">
      <c r="B148" s="218"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8">
        <f>IF(C147&gt;0,C147+1,IF(DATE(YEAR('Basisdaten zum Projekt'!$C$5),MONTH('Basisdaten zum Projekt'!$C$5),1)=D148,1,0))</f>
        <v>80</v>
      </c>
      <c r="D148" s="219">
        <f t="shared" si="50"/>
        <v>47058</v>
      </c>
      <c r="E148" s="220"/>
      <c r="F148" s="168">
        <f t="shared" si="47"/>
        <v>0</v>
      </c>
      <c r="G148" s="221"/>
      <c r="H148" s="220"/>
      <c r="I148" s="168">
        <f t="shared" si="48"/>
        <v>0</v>
      </c>
      <c r="J148" s="222"/>
      <c r="M148" s="219">
        <f t="shared" si="36"/>
        <v>47058</v>
      </c>
      <c r="N148" s="223"/>
      <c r="O148" s="223"/>
      <c r="P148" s="223"/>
      <c r="Q148" s="223"/>
      <c r="R148" s="223"/>
      <c r="S148" s="223"/>
      <c r="T148" s="223"/>
      <c r="U148" s="223"/>
      <c r="V148" s="223"/>
      <c r="W148" s="223"/>
      <c r="X148" s="223"/>
      <c r="Y148" s="223"/>
      <c r="Z148" s="223"/>
      <c r="AA148" s="223"/>
      <c r="AB148" s="223"/>
      <c r="AC148" s="195">
        <f t="shared" si="49"/>
        <v>0</v>
      </c>
      <c r="AD148" s="224"/>
    </row>
    <row r="149" spans="1:30" outlineLevel="1">
      <c r="B149" s="218"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8">
        <f>IF(C148&gt;0,C148+1,IF(DATE(YEAR('Basisdaten zum Projekt'!$C$5),MONTH('Basisdaten zum Projekt'!$C$5),1)=D149,1,0))</f>
        <v>81</v>
      </c>
      <c r="D149" s="219">
        <f t="shared" si="50"/>
        <v>47088</v>
      </c>
      <c r="E149" s="220"/>
      <c r="F149" s="168">
        <f t="shared" si="47"/>
        <v>0</v>
      </c>
      <c r="G149" s="221"/>
      <c r="H149" s="220"/>
      <c r="I149" s="168">
        <f t="shared" si="48"/>
        <v>0</v>
      </c>
      <c r="J149" s="222"/>
      <c r="M149" s="219">
        <f t="shared" si="36"/>
        <v>47088</v>
      </c>
      <c r="N149" s="223"/>
      <c r="O149" s="223"/>
      <c r="P149" s="223"/>
      <c r="Q149" s="223"/>
      <c r="R149" s="223"/>
      <c r="S149" s="223"/>
      <c r="T149" s="223"/>
      <c r="U149" s="223"/>
      <c r="V149" s="223"/>
      <c r="W149" s="223"/>
      <c r="X149" s="223"/>
      <c r="Y149" s="223"/>
      <c r="Z149" s="223"/>
      <c r="AA149" s="223"/>
      <c r="AB149" s="223"/>
      <c r="AC149" s="195">
        <f t="shared" si="49"/>
        <v>0</v>
      </c>
      <c r="AD149" s="224"/>
    </row>
    <row r="150" spans="1:30">
      <c r="B150" s="228"/>
      <c r="C150" s="229"/>
      <c r="D150" s="230">
        <f>D149</f>
        <v>47088</v>
      </c>
      <c r="E150" s="231"/>
      <c r="F150" s="232">
        <f>SUM(F138:F149)</f>
        <v>0</v>
      </c>
      <c r="G150" s="233">
        <f>SUM(G138:G149)</f>
        <v>0</v>
      </c>
      <c r="H150" s="234"/>
      <c r="I150" s="232">
        <f>SUM(I138:I149)</f>
        <v>0</v>
      </c>
      <c r="J150" s="233">
        <f>SUM(J138:J149)</f>
        <v>0</v>
      </c>
      <c r="M150" s="230">
        <f t="shared" si="36"/>
        <v>47088</v>
      </c>
      <c r="N150" s="236">
        <f>SUM(N138:N149)</f>
        <v>0</v>
      </c>
      <c r="O150" s="236">
        <f>SUM(O138:O149)</f>
        <v>0</v>
      </c>
      <c r="P150" s="236">
        <f>SUM(P138:P149)</f>
        <v>0</v>
      </c>
      <c r="Q150" s="236">
        <f>SUM(Q138:Q149)</f>
        <v>0</v>
      </c>
      <c r="R150" s="236">
        <f>SUM(R138:R149)</f>
        <v>0</v>
      </c>
      <c r="S150" s="236">
        <f t="shared" ref="S150:AB150" si="51">SUM(S138:S149)</f>
        <v>0</v>
      </c>
      <c r="T150" s="236">
        <f t="shared" si="51"/>
        <v>0</v>
      </c>
      <c r="U150" s="236">
        <f t="shared" si="51"/>
        <v>0</v>
      </c>
      <c r="V150" s="236">
        <f t="shared" si="51"/>
        <v>0</v>
      </c>
      <c r="W150" s="236">
        <f t="shared" si="51"/>
        <v>0</v>
      </c>
      <c r="X150" s="236">
        <f t="shared" si="51"/>
        <v>0</v>
      </c>
      <c r="Y150" s="236">
        <f t="shared" si="51"/>
        <v>0</v>
      </c>
      <c r="Z150" s="236">
        <f t="shared" si="51"/>
        <v>0</v>
      </c>
      <c r="AA150" s="236">
        <f t="shared" si="51"/>
        <v>0</v>
      </c>
      <c r="AB150" s="236">
        <f t="shared" si="51"/>
        <v>0</v>
      </c>
      <c r="AC150" s="236">
        <f>SUM(AC138:AC149)</f>
        <v>0</v>
      </c>
      <c r="AD150" s="224"/>
    </row>
    <row r="151" spans="1:30" ht="28.5" customHeight="1">
      <c r="A151" s="158"/>
      <c r="B151" s="158"/>
      <c r="C151" s="158"/>
      <c r="D151" s="158"/>
      <c r="N151" s="235">
        <f>IFERROR(N150/$H$6,0)</f>
        <v>0</v>
      </c>
      <c r="O151" s="235">
        <f>IFERROR(O150/$H$6,0)</f>
        <v>0</v>
      </c>
      <c r="P151" s="235">
        <f>IFERROR(P150/$H$6,0)</f>
        <v>0</v>
      </c>
      <c r="Q151" s="235">
        <f>IFERROR(Q150/$H$6,0)</f>
        <v>0</v>
      </c>
      <c r="R151" s="235">
        <f>IFERROR(R150/$H$6,0)</f>
        <v>0</v>
      </c>
      <c r="S151" s="235">
        <f t="shared" ref="S151:AB151" si="52">IFERROR(S150/$H$6,0)</f>
        <v>0</v>
      </c>
      <c r="T151" s="235">
        <f t="shared" si="52"/>
        <v>0</v>
      </c>
      <c r="U151" s="235">
        <f t="shared" si="52"/>
        <v>0</v>
      </c>
      <c r="V151" s="235">
        <f t="shared" si="52"/>
        <v>0</v>
      </c>
      <c r="W151" s="235">
        <f t="shared" si="52"/>
        <v>0</v>
      </c>
      <c r="X151" s="235">
        <f t="shared" si="52"/>
        <v>0</v>
      </c>
      <c r="Y151" s="235">
        <f t="shared" si="52"/>
        <v>0</v>
      </c>
      <c r="Z151" s="235">
        <f t="shared" si="52"/>
        <v>0</v>
      </c>
      <c r="AA151" s="235">
        <f t="shared" si="52"/>
        <v>0</v>
      </c>
      <c r="AB151" s="235">
        <f t="shared" si="52"/>
        <v>0</v>
      </c>
      <c r="AC151" s="235">
        <f>IFERROR(AC150/$H$6,0)</f>
        <v>0</v>
      </c>
      <c r="AD151" s="237" t="s">
        <v>394</v>
      </c>
    </row>
    <row r="152" spans="1:30">
      <c r="A152" s="158"/>
      <c r="B152" s="158"/>
      <c r="C152" s="158"/>
      <c r="D152" s="158"/>
      <c r="N152" s="253"/>
      <c r="O152" s="253"/>
      <c r="P152" s="253"/>
      <c r="Q152" s="253"/>
      <c r="R152" s="253"/>
      <c r="S152" s="190"/>
      <c r="T152" s="190"/>
      <c r="U152" s="190"/>
      <c r="V152" s="190"/>
      <c r="W152" s="190"/>
      <c r="X152" s="190"/>
      <c r="Y152" s="190"/>
      <c r="Z152" s="190"/>
      <c r="AA152" s="190"/>
      <c r="AB152" s="190"/>
      <c r="AC152" s="253"/>
      <c r="AD152" s="249"/>
    </row>
    <row r="153" spans="1:30">
      <c r="L153" s="227"/>
      <c r="N153" s="190"/>
      <c r="O153" s="190"/>
      <c r="P153" s="190"/>
      <c r="Q153" s="190"/>
      <c r="R153" s="190"/>
      <c r="AC153" s="190"/>
    </row>
    <row r="154" spans="1:30">
      <c r="L154" s="227"/>
      <c r="N154" s="190"/>
      <c r="O154" s="190"/>
      <c r="P154" s="190"/>
      <c r="Q154" s="190"/>
      <c r="R154" s="190"/>
      <c r="AC154" s="190"/>
    </row>
    <row r="155" spans="1:30">
      <c r="N155" s="190"/>
      <c r="O155" s="190"/>
      <c r="P155" s="190"/>
      <c r="Q155" s="190"/>
      <c r="R155" s="190"/>
      <c r="AC155" s="190"/>
    </row>
    <row r="156" spans="1:30">
      <c r="N156" s="190"/>
      <c r="O156" s="190"/>
      <c r="P156" s="190"/>
      <c r="Q156" s="190"/>
      <c r="R156" s="190"/>
      <c r="AC156" s="190"/>
    </row>
    <row r="157" spans="1:30">
      <c r="N157" s="190"/>
      <c r="O157" s="190"/>
      <c r="P157" s="190"/>
      <c r="Q157" s="190"/>
      <c r="R157" s="190"/>
      <c r="AC157" s="190"/>
    </row>
    <row r="158" spans="1:30">
      <c r="N158" s="190"/>
      <c r="O158" s="190"/>
      <c r="P158" s="190"/>
      <c r="Q158" s="190"/>
      <c r="R158" s="190"/>
      <c r="AC158" s="190"/>
    </row>
    <row r="159" spans="1:30">
      <c r="N159" s="190"/>
      <c r="O159" s="190"/>
      <c r="P159" s="190"/>
      <c r="Q159" s="190"/>
      <c r="R159" s="190"/>
      <c r="AC159" s="190"/>
    </row>
    <row r="160" spans="1:30">
      <c r="N160" s="190"/>
      <c r="O160" s="190"/>
      <c r="P160" s="190"/>
      <c r="Q160" s="190"/>
      <c r="R160" s="190"/>
      <c r="AC160" s="190"/>
    </row>
    <row r="161" spans="14:29">
      <c r="N161" s="190"/>
      <c r="O161" s="190"/>
      <c r="P161" s="190"/>
      <c r="Q161" s="190"/>
      <c r="R161" s="190"/>
      <c r="AC161" s="190"/>
    </row>
    <row r="162" spans="14:29">
      <c r="N162" s="190"/>
      <c r="O162" s="190"/>
      <c r="P162" s="190"/>
      <c r="Q162" s="190"/>
      <c r="R162" s="190"/>
      <c r="AC162" s="190"/>
    </row>
    <row r="163" spans="14:29">
      <c r="N163" s="190"/>
      <c r="O163" s="190"/>
      <c r="P163" s="190"/>
      <c r="Q163" s="190"/>
      <c r="R163" s="190"/>
      <c r="AC163" s="190"/>
    </row>
    <row r="164" spans="14:29">
      <c r="N164" s="190"/>
      <c r="O164" s="190"/>
      <c r="P164" s="190"/>
      <c r="Q164" s="190"/>
      <c r="R164" s="190"/>
      <c r="AC164" s="190"/>
    </row>
    <row r="165" spans="14:29">
      <c r="N165" s="190"/>
      <c r="O165" s="190"/>
      <c r="P165" s="190"/>
      <c r="Q165" s="190"/>
      <c r="R165" s="190"/>
      <c r="AC165" s="190"/>
    </row>
    <row r="166" spans="14:29">
      <c r="N166" s="190"/>
      <c r="O166" s="190"/>
      <c r="P166" s="190"/>
      <c r="Q166" s="190"/>
      <c r="R166" s="190"/>
      <c r="AC166" s="190"/>
    </row>
    <row r="167" spans="14:29">
      <c r="N167" s="190"/>
      <c r="O167" s="190"/>
      <c r="P167" s="190"/>
      <c r="Q167" s="190"/>
      <c r="R167" s="190"/>
      <c r="AC167" s="190"/>
    </row>
    <row r="168" spans="14:29">
      <c r="N168" s="190"/>
      <c r="O168" s="190"/>
      <c r="P168" s="190"/>
      <c r="Q168" s="190"/>
      <c r="R168" s="190"/>
      <c r="AC168" s="190"/>
    </row>
    <row r="169" spans="14:29">
      <c r="N169" s="190"/>
      <c r="O169" s="190"/>
      <c r="P169" s="190"/>
      <c r="Q169" s="190"/>
      <c r="R169" s="190"/>
      <c r="AC169" s="190"/>
    </row>
    <row r="170" spans="14:29">
      <c r="N170" s="190"/>
      <c r="O170" s="190"/>
      <c r="P170" s="190"/>
      <c r="Q170" s="190"/>
      <c r="R170" s="190"/>
      <c r="AC170" s="190"/>
    </row>
    <row r="171" spans="14:29">
      <c r="N171" s="190"/>
      <c r="O171" s="190"/>
      <c r="P171" s="190"/>
      <c r="Q171" s="190"/>
      <c r="R171" s="190"/>
      <c r="AC171" s="190"/>
    </row>
    <row r="172" spans="14:29">
      <c r="N172" s="190"/>
      <c r="O172" s="190"/>
      <c r="P172" s="190"/>
      <c r="Q172" s="190"/>
      <c r="R172" s="190"/>
      <c r="AC172" s="190"/>
    </row>
    <row r="173" spans="14:29">
      <c r="N173" s="190"/>
      <c r="O173" s="190"/>
      <c r="P173" s="190"/>
      <c r="Q173" s="190"/>
      <c r="R173" s="190"/>
      <c r="AC173" s="190"/>
    </row>
    <row r="174" spans="14:29">
      <c r="N174" s="190"/>
      <c r="O174" s="190"/>
      <c r="P174" s="190"/>
      <c r="Q174" s="190"/>
      <c r="R174" s="190"/>
      <c r="AC174" s="190"/>
    </row>
    <row r="175" spans="14:29">
      <c r="N175" s="190"/>
      <c r="O175" s="190"/>
      <c r="P175" s="190"/>
      <c r="Q175" s="190"/>
      <c r="R175" s="190"/>
      <c r="AC175" s="190"/>
    </row>
    <row r="176" spans="14:29">
      <c r="N176" s="190"/>
      <c r="O176" s="190"/>
      <c r="P176" s="190"/>
      <c r="Q176" s="190"/>
      <c r="R176" s="190"/>
      <c r="AC176" s="190"/>
    </row>
    <row r="177" spans="14:18">
      <c r="N177" s="190"/>
      <c r="O177" s="190"/>
      <c r="P177" s="190"/>
      <c r="Q177" s="190"/>
      <c r="R177" s="190"/>
    </row>
    <row r="178" spans="14:18">
      <c r="N178" s="190"/>
      <c r="O178" s="190"/>
      <c r="P178" s="190"/>
      <c r="Q178" s="190"/>
      <c r="R178" s="190"/>
    </row>
    <row r="179" spans="14:18">
      <c r="N179" s="190"/>
      <c r="O179" s="190"/>
      <c r="P179" s="190"/>
      <c r="Q179" s="190"/>
      <c r="R179" s="190"/>
    </row>
    <row r="180" spans="14:18">
      <c r="N180" s="190"/>
      <c r="O180" s="190"/>
      <c r="P180" s="190"/>
      <c r="Q180" s="190"/>
      <c r="R180" s="190"/>
    </row>
  </sheetData>
  <mergeCells count="62">
    <mergeCell ref="C3:H3"/>
    <mergeCell ref="M3:AE3"/>
    <mergeCell ref="D6:E6"/>
    <mergeCell ref="C8:C13"/>
    <mergeCell ref="C14:C15"/>
    <mergeCell ref="D14:D15"/>
    <mergeCell ref="C17:K17"/>
    <mergeCell ref="M17:AE18"/>
    <mergeCell ref="C19:E19"/>
    <mergeCell ref="G19:I19"/>
    <mergeCell ref="A20:B20"/>
    <mergeCell ref="J21:J22"/>
    <mergeCell ref="A21:A22"/>
    <mergeCell ref="B21:B22"/>
    <mergeCell ref="C21:C22"/>
    <mergeCell ref="D21:D22"/>
    <mergeCell ref="E21:E22"/>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5:J26"/>
    <mergeCell ref="A25:A26"/>
    <mergeCell ref="B25:B26"/>
    <mergeCell ref="C25:C26"/>
    <mergeCell ref="D25:D26"/>
    <mergeCell ref="E25:E2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C32:I32"/>
    <mergeCell ref="H35:H41"/>
    <mergeCell ref="B44:J44"/>
    <mergeCell ref="M44:AE44"/>
    <mergeCell ref="E46:G46"/>
    <mergeCell ref="H46:J46"/>
    <mergeCell ref="N46:AC46"/>
  </mergeCells>
  <conditionalFormatting sqref="J30">
    <cfRule type="cellIs" dxfId="1179" priority="221" operator="notEqual">
      <formula>0</formula>
    </cfRule>
  </conditionalFormatting>
  <conditionalFormatting sqref="C48:C59 F48 C93:C104 C108:C119 C123:C134 C138:C149 F50 G151:G186">
    <cfRule type="cellIs" dxfId="1178" priority="220" operator="equal">
      <formula>0</formula>
    </cfRule>
  </conditionalFormatting>
  <conditionalFormatting sqref="AC48:AC59">
    <cfRule type="cellIs" dxfId="1177" priority="219" operator="equal">
      <formula>0</formula>
    </cfRule>
  </conditionalFormatting>
  <conditionalFormatting sqref="F60:F62">
    <cfRule type="cellIs" dxfId="1176" priority="218" operator="equal">
      <formula>0</formula>
    </cfRule>
  </conditionalFormatting>
  <conditionalFormatting sqref="F49">
    <cfRule type="cellIs" dxfId="1175" priority="217" operator="equal">
      <formula>0</formula>
    </cfRule>
  </conditionalFormatting>
  <conditionalFormatting sqref="F75:F77">
    <cfRule type="cellIs" dxfId="1174" priority="216" operator="equal">
      <formula>0</formula>
    </cfRule>
  </conditionalFormatting>
  <conditionalFormatting sqref="F90:F92">
    <cfRule type="cellIs" dxfId="1173" priority="215" operator="equal">
      <formula>0</formula>
    </cfRule>
  </conditionalFormatting>
  <conditionalFormatting sqref="F105:F107">
    <cfRule type="cellIs" dxfId="1172" priority="214" operator="equal">
      <formula>0</formula>
    </cfRule>
  </conditionalFormatting>
  <conditionalFormatting sqref="F120:F122">
    <cfRule type="cellIs" dxfId="1171" priority="213" operator="equal">
      <formula>0</formula>
    </cfRule>
  </conditionalFormatting>
  <conditionalFormatting sqref="F135:F137">
    <cfRule type="cellIs" dxfId="1170" priority="212" operator="equal">
      <formula>0</formula>
    </cfRule>
  </conditionalFormatting>
  <conditionalFormatting sqref="F51:F59">
    <cfRule type="cellIs" dxfId="1169" priority="211" operator="equal">
      <formula>0</formula>
    </cfRule>
  </conditionalFormatting>
  <conditionalFormatting sqref="E42:H43 AC15:AC16">
    <cfRule type="cellIs" dxfId="1168" priority="210" operator="equal">
      <formula>0</formula>
    </cfRule>
  </conditionalFormatting>
  <conditionalFormatting sqref="I43:J43">
    <cfRule type="cellIs" dxfId="1167" priority="209" operator="notEqual">
      <formula>0</formula>
    </cfRule>
  </conditionalFormatting>
  <conditionalFormatting sqref="K30:K31">
    <cfRule type="cellIs" dxfId="1166" priority="207" operator="notEqual">
      <formula>0</formula>
    </cfRule>
  </conditionalFormatting>
  <conditionalFormatting sqref="I42:J42">
    <cfRule type="cellIs" dxfId="1165" priority="206" operator="equal">
      <formula>0</formula>
    </cfRule>
  </conditionalFormatting>
  <conditionalFormatting sqref="B93:B104 B108:B119 B122:B134 B138:B149 B48:B59">
    <cfRule type="cellIs" dxfId="1164" priority="205" operator="equal">
      <formula>"P1"</formula>
    </cfRule>
  </conditionalFormatting>
  <conditionalFormatting sqref="B93:B104 B108:B119 B122:B134 B138:B149 B48:B59">
    <cfRule type="cellIs" dxfId="1163" priority="204" operator="equal">
      <formula>"P2"</formula>
    </cfRule>
  </conditionalFormatting>
  <conditionalFormatting sqref="B93:B104 B108:B119 B122:B134 B138:B149 B48:B59">
    <cfRule type="cellIs" dxfId="1162" priority="203" operator="equal">
      <formula>"P3"</formula>
    </cfRule>
  </conditionalFormatting>
  <conditionalFormatting sqref="B93:B104 B108:B119 B122:B134 B138:B149 B48:B59">
    <cfRule type="cellIs" dxfId="1161" priority="202" operator="equal">
      <formula>"P4"</formula>
    </cfRule>
  </conditionalFormatting>
  <conditionalFormatting sqref="B93:B104 B108:B119 B123:B134 B138:B149 B48:B59">
    <cfRule type="cellIs" dxfId="1160" priority="201" operator="equal">
      <formula>"P5"</formula>
    </cfRule>
  </conditionalFormatting>
  <conditionalFormatting sqref="I48 I50">
    <cfRule type="cellIs" dxfId="1159" priority="200" operator="equal">
      <formula>0</formula>
    </cfRule>
  </conditionalFormatting>
  <conditionalFormatting sqref="I60">
    <cfRule type="cellIs" dxfId="1158" priority="199" operator="equal">
      <formula>0</formula>
    </cfRule>
  </conditionalFormatting>
  <conditionalFormatting sqref="I49">
    <cfRule type="cellIs" dxfId="1157" priority="198" operator="equal">
      <formula>0</formula>
    </cfRule>
  </conditionalFormatting>
  <conditionalFormatting sqref="I51:I59">
    <cfRule type="cellIs" dxfId="1156" priority="197" operator="equal">
      <formula>0</formula>
    </cfRule>
  </conditionalFormatting>
  <conditionalFormatting sqref="I75">
    <cfRule type="cellIs" dxfId="1155" priority="196" operator="equal">
      <formula>0</formula>
    </cfRule>
  </conditionalFormatting>
  <conditionalFormatting sqref="I90">
    <cfRule type="cellIs" dxfId="1154" priority="195" operator="equal">
      <formula>0</formula>
    </cfRule>
  </conditionalFormatting>
  <conditionalFormatting sqref="I105">
    <cfRule type="cellIs" dxfId="1153" priority="194" operator="equal">
      <formula>0</formula>
    </cfRule>
  </conditionalFormatting>
  <conditionalFormatting sqref="I120">
    <cfRule type="cellIs" dxfId="1152" priority="193" operator="equal">
      <formula>0</formula>
    </cfRule>
  </conditionalFormatting>
  <conditionalFormatting sqref="I135">
    <cfRule type="cellIs" dxfId="1151" priority="192" operator="equal">
      <formula>0</formula>
    </cfRule>
  </conditionalFormatting>
  <conditionalFormatting sqref="H62">
    <cfRule type="cellIs" dxfId="1150" priority="191" operator="equal">
      <formula>0</formula>
    </cfRule>
  </conditionalFormatting>
  <conditionalFormatting sqref="H77">
    <cfRule type="cellIs" dxfId="1149" priority="190" operator="equal">
      <formula>0</formula>
    </cfRule>
  </conditionalFormatting>
  <conditionalFormatting sqref="H92">
    <cfRule type="cellIs" dxfId="1148" priority="189" operator="equal">
      <formula>0</formula>
    </cfRule>
  </conditionalFormatting>
  <conditionalFormatting sqref="H107">
    <cfRule type="cellIs" dxfId="1147" priority="188" operator="equal">
      <formula>0</formula>
    </cfRule>
  </conditionalFormatting>
  <conditionalFormatting sqref="H122">
    <cfRule type="cellIs" dxfId="1146" priority="187" operator="equal">
      <formula>0</formula>
    </cfRule>
  </conditionalFormatting>
  <conditionalFormatting sqref="H137">
    <cfRule type="cellIs" dxfId="1145" priority="186" operator="equal">
      <formula>0</formula>
    </cfRule>
  </conditionalFormatting>
  <conditionalFormatting sqref="F63 F65">
    <cfRule type="cellIs" dxfId="1144" priority="185" operator="equal">
      <formula>0</formula>
    </cfRule>
  </conditionalFormatting>
  <conditionalFormatting sqref="F64">
    <cfRule type="cellIs" dxfId="1143" priority="184" operator="equal">
      <formula>0</formula>
    </cfRule>
  </conditionalFormatting>
  <conditionalFormatting sqref="F66:F74">
    <cfRule type="cellIs" dxfId="1142" priority="183" operator="equal">
      <formula>0</formula>
    </cfRule>
  </conditionalFormatting>
  <conditionalFormatting sqref="I63 I65">
    <cfRule type="cellIs" dxfId="1141" priority="182" operator="equal">
      <formula>0</formula>
    </cfRule>
  </conditionalFormatting>
  <conditionalFormatting sqref="I64">
    <cfRule type="cellIs" dxfId="1140" priority="181" operator="equal">
      <formula>0</formula>
    </cfRule>
  </conditionalFormatting>
  <conditionalFormatting sqref="I66:I74">
    <cfRule type="cellIs" dxfId="1139" priority="180" operator="equal">
      <formula>0</formula>
    </cfRule>
  </conditionalFormatting>
  <conditionalFormatting sqref="E66:E74">
    <cfRule type="expression" dxfId="1138" priority="179">
      <formula>$B66=""</formula>
    </cfRule>
  </conditionalFormatting>
  <conditionalFormatting sqref="G66:G74">
    <cfRule type="expression" dxfId="1137" priority="178">
      <formula>$B66=""</formula>
    </cfRule>
  </conditionalFormatting>
  <conditionalFormatting sqref="H66:H74">
    <cfRule type="expression" dxfId="1136" priority="177">
      <formula>$B66=""</formula>
    </cfRule>
  </conditionalFormatting>
  <conditionalFormatting sqref="J66:J74">
    <cfRule type="expression" dxfId="1135" priority="176">
      <formula>$B66=""</formula>
    </cfRule>
  </conditionalFormatting>
  <conditionalFormatting sqref="F78 F80">
    <cfRule type="cellIs" dxfId="1134" priority="175" operator="equal">
      <formula>0</formula>
    </cfRule>
  </conditionalFormatting>
  <conditionalFormatting sqref="F79">
    <cfRule type="cellIs" dxfId="1133" priority="174" operator="equal">
      <formula>0</formula>
    </cfRule>
  </conditionalFormatting>
  <conditionalFormatting sqref="F81:F89">
    <cfRule type="cellIs" dxfId="1132" priority="173" operator="equal">
      <formula>0</formula>
    </cfRule>
  </conditionalFormatting>
  <conditionalFormatting sqref="I78 I80">
    <cfRule type="cellIs" dxfId="1131" priority="172" operator="equal">
      <formula>0</formula>
    </cfRule>
  </conditionalFormatting>
  <conditionalFormatting sqref="I79">
    <cfRule type="cellIs" dxfId="1130" priority="171" operator="equal">
      <formula>0</formula>
    </cfRule>
  </conditionalFormatting>
  <conditionalFormatting sqref="I81:I89">
    <cfRule type="cellIs" dxfId="1129" priority="170" operator="equal">
      <formula>0</formula>
    </cfRule>
  </conditionalFormatting>
  <conditionalFormatting sqref="E78:E89">
    <cfRule type="expression" dxfId="1128" priority="169">
      <formula>$B78=""</formula>
    </cfRule>
  </conditionalFormatting>
  <conditionalFormatting sqref="G78:G89">
    <cfRule type="expression" dxfId="1127" priority="168">
      <formula>$B78=""</formula>
    </cfRule>
  </conditionalFormatting>
  <conditionalFormatting sqref="H78:H89">
    <cfRule type="expression" dxfId="1126" priority="167">
      <formula>$B78=""</formula>
    </cfRule>
  </conditionalFormatting>
  <conditionalFormatting sqref="J78:J89">
    <cfRule type="expression" dxfId="1125" priority="166">
      <formula>$B78=""</formula>
    </cfRule>
  </conditionalFormatting>
  <conditionalFormatting sqref="F93 F95">
    <cfRule type="cellIs" dxfId="1124" priority="165" operator="equal">
      <formula>0</formula>
    </cfRule>
  </conditionalFormatting>
  <conditionalFormatting sqref="F94">
    <cfRule type="cellIs" dxfId="1123" priority="164" operator="equal">
      <formula>0</formula>
    </cfRule>
  </conditionalFormatting>
  <conditionalFormatting sqref="F96:F104">
    <cfRule type="cellIs" dxfId="1122" priority="163" operator="equal">
      <formula>0</formula>
    </cfRule>
  </conditionalFormatting>
  <conditionalFormatting sqref="I93 I95">
    <cfRule type="cellIs" dxfId="1121" priority="162" operator="equal">
      <formula>0</formula>
    </cfRule>
  </conditionalFormatting>
  <conditionalFormatting sqref="I94">
    <cfRule type="cellIs" dxfId="1120" priority="161" operator="equal">
      <formula>0</formula>
    </cfRule>
  </conditionalFormatting>
  <conditionalFormatting sqref="I96:I104">
    <cfRule type="cellIs" dxfId="1119" priority="160" operator="equal">
      <formula>0</formula>
    </cfRule>
  </conditionalFormatting>
  <conditionalFormatting sqref="E93:E104">
    <cfRule type="expression" dxfId="1118" priority="159">
      <formula>$B93=""</formula>
    </cfRule>
  </conditionalFormatting>
  <conditionalFormatting sqref="G93:G104">
    <cfRule type="expression" dxfId="1117" priority="158">
      <formula>$B93=""</formula>
    </cfRule>
  </conditionalFormatting>
  <conditionalFormatting sqref="H93:H104">
    <cfRule type="expression" dxfId="1116" priority="157">
      <formula>$B93=""</formula>
    </cfRule>
  </conditionalFormatting>
  <conditionalFormatting sqref="J93:J104">
    <cfRule type="expression" dxfId="1115" priority="156">
      <formula>$B93=""</formula>
    </cfRule>
  </conditionalFormatting>
  <conditionalFormatting sqref="F108 F110">
    <cfRule type="cellIs" dxfId="1114" priority="155" operator="equal">
      <formula>0</formula>
    </cfRule>
  </conditionalFormatting>
  <conditionalFormatting sqref="F109">
    <cfRule type="cellIs" dxfId="1113" priority="154" operator="equal">
      <formula>0</formula>
    </cfRule>
  </conditionalFormatting>
  <conditionalFormatting sqref="F111:F119">
    <cfRule type="cellIs" dxfId="1112" priority="153" operator="equal">
      <formula>0</formula>
    </cfRule>
  </conditionalFormatting>
  <conditionalFormatting sqref="I108 I110">
    <cfRule type="cellIs" dxfId="1111" priority="152" operator="equal">
      <formula>0</formula>
    </cfRule>
  </conditionalFormatting>
  <conditionalFormatting sqref="I109">
    <cfRule type="cellIs" dxfId="1110" priority="151" operator="equal">
      <formula>0</formula>
    </cfRule>
  </conditionalFormatting>
  <conditionalFormatting sqref="I111:I119">
    <cfRule type="cellIs" dxfId="1109" priority="150" operator="equal">
      <formula>0</formula>
    </cfRule>
  </conditionalFormatting>
  <conditionalFormatting sqref="E108:E119">
    <cfRule type="expression" dxfId="1108" priority="149">
      <formula>$B108=""</formula>
    </cfRule>
  </conditionalFormatting>
  <conditionalFormatting sqref="G108:G119">
    <cfRule type="expression" dxfId="1107" priority="148">
      <formula>$B108=""</formula>
    </cfRule>
  </conditionalFormatting>
  <conditionalFormatting sqref="H108:H119">
    <cfRule type="expression" dxfId="1106" priority="147">
      <formula>$B108=""</formula>
    </cfRule>
  </conditionalFormatting>
  <conditionalFormatting sqref="J108:J119">
    <cfRule type="expression" dxfId="1105" priority="146">
      <formula>$B108=""</formula>
    </cfRule>
  </conditionalFormatting>
  <conditionalFormatting sqref="F123 F125">
    <cfRule type="cellIs" dxfId="1104" priority="145" operator="equal">
      <formula>0</formula>
    </cfRule>
  </conditionalFormatting>
  <conditionalFormatting sqref="F124">
    <cfRule type="cellIs" dxfId="1103" priority="144" operator="equal">
      <formula>0</formula>
    </cfRule>
  </conditionalFormatting>
  <conditionalFormatting sqref="F126:F134">
    <cfRule type="cellIs" dxfId="1102" priority="143" operator="equal">
      <formula>0</formula>
    </cfRule>
  </conditionalFormatting>
  <conditionalFormatting sqref="I123 I125">
    <cfRule type="cellIs" dxfId="1101" priority="142" operator="equal">
      <formula>0</formula>
    </cfRule>
  </conditionalFormatting>
  <conditionalFormatting sqref="I124">
    <cfRule type="cellIs" dxfId="1100" priority="141" operator="equal">
      <formula>0</formula>
    </cfRule>
  </conditionalFormatting>
  <conditionalFormatting sqref="I126:I134">
    <cfRule type="cellIs" dxfId="1099" priority="140" operator="equal">
      <formula>0</formula>
    </cfRule>
  </conditionalFormatting>
  <conditionalFormatting sqref="E123:E134">
    <cfRule type="expression" dxfId="1098" priority="139">
      <formula>$B123=""</formula>
    </cfRule>
  </conditionalFormatting>
  <conditionalFormatting sqref="G123:G134">
    <cfRule type="expression" dxfId="1097" priority="138">
      <formula>$B123=""</formula>
    </cfRule>
  </conditionalFormatting>
  <conditionalFormatting sqref="H123:H134">
    <cfRule type="expression" dxfId="1096" priority="137">
      <formula>$B123=""</formula>
    </cfRule>
  </conditionalFormatting>
  <conditionalFormatting sqref="J123:J134">
    <cfRule type="expression" dxfId="1095" priority="136">
      <formula>$B123=""</formula>
    </cfRule>
  </conditionalFormatting>
  <conditionalFormatting sqref="F150">
    <cfRule type="cellIs" dxfId="1094" priority="135" operator="equal">
      <formula>0</formula>
    </cfRule>
  </conditionalFormatting>
  <conditionalFormatting sqref="I150">
    <cfRule type="cellIs" dxfId="1093" priority="134" operator="equal">
      <formula>0</formula>
    </cfRule>
  </conditionalFormatting>
  <conditionalFormatting sqref="F138 F140">
    <cfRule type="cellIs" dxfId="1092" priority="133" operator="equal">
      <formula>0</formula>
    </cfRule>
  </conditionalFormatting>
  <conditionalFormatting sqref="F139">
    <cfRule type="cellIs" dxfId="1091" priority="132" operator="equal">
      <formula>0</formula>
    </cfRule>
  </conditionalFormatting>
  <conditionalFormatting sqref="F141:F149">
    <cfRule type="cellIs" dxfId="1090" priority="131" operator="equal">
      <formula>0</formula>
    </cfRule>
  </conditionalFormatting>
  <conditionalFormatting sqref="I138 I140">
    <cfRule type="cellIs" dxfId="1089" priority="130" operator="equal">
      <formula>0</formula>
    </cfRule>
  </conditionalFormatting>
  <conditionalFormatting sqref="I139">
    <cfRule type="cellIs" dxfId="1088" priority="129" operator="equal">
      <formula>0</formula>
    </cfRule>
  </conditionalFormatting>
  <conditionalFormatting sqref="I141:I149">
    <cfRule type="cellIs" dxfId="1087" priority="128" operator="equal">
      <formula>0</formula>
    </cfRule>
  </conditionalFormatting>
  <conditionalFormatting sqref="E138:E149">
    <cfRule type="expression" dxfId="1086" priority="127">
      <formula>$B138=""</formula>
    </cfRule>
  </conditionalFormatting>
  <conditionalFormatting sqref="G138:G149">
    <cfRule type="expression" dxfId="1085" priority="126">
      <formula>$B138=""</formula>
    </cfRule>
  </conditionalFormatting>
  <conditionalFormatting sqref="H138:H149">
    <cfRule type="expression" dxfId="1084" priority="125">
      <formula>$B138=""</formula>
    </cfRule>
  </conditionalFormatting>
  <conditionalFormatting sqref="J138:J149">
    <cfRule type="expression" dxfId="1083" priority="124">
      <formula>$B138=""</formula>
    </cfRule>
  </conditionalFormatting>
  <conditionalFormatting sqref="E57:E59">
    <cfRule type="expression" dxfId="1082" priority="123">
      <formula>$B57=""</formula>
    </cfRule>
  </conditionalFormatting>
  <conditionalFormatting sqref="E55:E56">
    <cfRule type="expression" dxfId="1081" priority="122">
      <formula>$B55=""</formula>
    </cfRule>
  </conditionalFormatting>
  <conditionalFormatting sqref="G57:G59">
    <cfRule type="expression" dxfId="1080" priority="121">
      <formula>$B57=""</formula>
    </cfRule>
  </conditionalFormatting>
  <conditionalFormatting sqref="G55:G56">
    <cfRule type="expression" dxfId="1079" priority="120">
      <formula>$B55=""</formula>
    </cfRule>
  </conditionalFormatting>
  <conditionalFormatting sqref="H57:H59">
    <cfRule type="expression" dxfId="1078" priority="119">
      <formula>$B57=""</formula>
    </cfRule>
  </conditionalFormatting>
  <conditionalFormatting sqref="H55:H56">
    <cfRule type="expression" dxfId="1077" priority="118">
      <formula>$B55=""</formula>
    </cfRule>
  </conditionalFormatting>
  <conditionalFormatting sqref="J57:J59">
    <cfRule type="expression" dxfId="1076" priority="117">
      <formula>$B57=""</formula>
    </cfRule>
  </conditionalFormatting>
  <conditionalFormatting sqref="J55:J56">
    <cfRule type="expression" dxfId="1075" priority="116">
      <formula>$B55=""</formula>
    </cfRule>
  </conditionalFormatting>
  <conditionalFormatting sqref="G63">
    <cfRule type="expression" dxfId="1074" priority="115">
      <formula>$B63=""</formula>
    </cfRule>
  </conditionalFormatting>
  <conditionalFormatting sqref="H63">
    <cfRule type="expression" dxfId="1073" priority="114">
      <formula>$B63=""</formula>
    </cfRule>
  </conditionalFormatting>
  <conditionalFormatting sqref="J63">
    <cfRule type="expression" dxfId="1072" priority="113">
      <formula>$B63=""</formula>
    </cfRule>
  </conditionalFormatting>
  <conditionalFormatting sqref="N11:R14 AD11:AD14">
    <cfRule type="cellIs" dxfId="1071" priority="112" operator="equal">
      <formula>0</formula>
    </cfRule>
  </conditionalFormatting>
  <conditionalFormatting sqref="N6">
    <cfRule type="cellIs" dxfId="1070" priority="111" operator="equal">
      <formula>0</formula>
    </cfRule>
  </conditionalFormatting>
  <conditionalFormatting sqref="N6:AB14 AD6:AD14">
    <cfRule type="cellIs" dxfId="1069" priority="110" operator="equal">
      <formula>0</formula>
    </cfRule>
  </conditionalFormatting>
  <conditionalFormatting sqref="AD28 AD26 AD24 AD22">
    <cfRule type="cellIs" dxfId="1068" priority="109" operator="equal">
      <formula>0</formula>
    </cfRule>
  </conditionalFormatting>
  <conditionalFormatting sqref="AE22:AE26">
    <cfRule type="cellIs" dxfId="1067" priority="108" operator="equal">
      <formula>"""adjustment needed"""</formula>
    </cfRule>
  </conditionalFormatting>
  <conditionalFormatting sqref="AE22 AE24 AE26">
    <cfRule type="cellIs" dxfId="1066" priority="107" operator="equal">
      <formula>"adjustment needed"</formula>
    </cfRule>
  </conditionalFormatting>
  <conditionalFormatting sqref="AE28">
    <cfRule type="cellIs" dxfId="1065" priority="106" operator="equal">
      <formula>"""adjustment needed"""</formula>
    </cfRule>
  </conditionalFormatting>
  <conditionalFormatting sqref="AE28">
    <cfRule type="cellIs" dxfId="1064" priority="105" operator="equal">
      <formula>"adjustment needed"</formula>
    </cfRule>
  </conditionalFormatting>
  <conditionalFormatting sqref="AD21:AD29">
    <cfRule type="cellIs" dxfId="1063" priority="104" operator="equal">
      <formula>0</formula>
    </cfRule>
  </conditionalFormatting>
  <conditionalFormatting sqref="C63:C74">
    <cfRule type="cellIs" dxfId="1062" priority="103" operator="equal">
      <formula>0</formula>
    </cfRule>
  </conditionalFormatting>
  <conditionalFormatting sqref="B63 B65:B74">
    <cfRule type="cellIs" dxfId="1061" priority="102" operator="equal">
      <formula>"P4"</formula>
    </cfRule>
  </conditionalFormatting>
  <conditionalFormatting sqref="B63 B65:B74">
    <cfRule type="cellIs" dxfId="1060" priority="100" operator="equal">
      <formula>"P1"</formula>
    </cfRule>
  </conditionalFormatting>
  <conditionalFormatting sqref="B63 B65:B74">
    <cfRule type="cellIs" dxfId="1059" priority="99" operator="equal">
      <formula>"P2"</formula>
    </cfRule>
  </conditionalFormatting>
  <conditionalFormatting sqref="B63 B65:B74">
    <cfRule type="cellIs" dxfId="1058" priority="98" operator="equal">
      <formula>"P3"</formula>
    </cfRule>
  </conditionalFormatting>
  <conditionalFormatting sqref="B63 B65:B74">
    <cfRule type="cellIs" dxfId="1057" priority="97" operator="equal">
      <formula>"P5"</formula>
    </cfRule>
  </conditionalFormatting>
  <conditionalFormatting sqref="C78:C89">
    <cfRule type="cellIs" dxfId="1056" priority="96" operator="equal">
      <formula>0</formula>
    </cfRule>
  </conditionalFormatting>
  <conditionalFormatting sqref="B78:B89">
    <cfRule type="cellIs" dxfId="1055" priority="94" operator="equal">
      <formula>"P1"</formula>
    </cfRule>
  </conditionalFormatting>
  <conditionalFormatting sqref="B78:B89">
    <cfRule type="cellIs" dxfId="1054" priority="93" operator="equal">
      <formula>"P2"</formula>
    </cfRule>
  </conditionalFormatting>
  <conditionalFormatting sqref="B78:B89">
    <cfRule type="cellIs" dxfId="1053" priority="92" operator="equal">
      <formula>"P3"</formula>
    </cfRule>
  </conditionalFormatting>
  <conditionalFormatting sqref="B78:B89">
    <cfRule type="cellIs" dxfId="1052" priority="91" operator="equal">
      <formula>"P4"</formula>
    </cfRule>
  </conditionalFormatting>
  <conditionalFormatting sqref="B78:B89">
    <cfRule type="cellIs" dxfId="1051" priority="90" operator="equal">
      <formula>"P5"</formula>
    </cfRule>
  </conditionalFormatting>
  <conditionalFormatting sqref="E48:E51">
    <cfRule type="expression" dxfId="1050" priority="89">
      <formula>$B48=""</formula>
    </cfRule>
  </conditionalFormatting>
  <conditionalFormatting sqref="G48:G51">
    <cfRule type="expression" dxfId="1049" priority="88">
      <formula>$B48=""</formula>
    </cfRule>
  </conditionalFormatting>
  <conditionalFormatting sqref="H48:H51">
    <cfRule type="expression" dxfId="1048" priority="87">
      <formula>$B48=""</formula>
    </cfRule>
  </conditionalFormatting>
  <conditionalFormatting sqref="J48:J49">
    <cfRule type="expression" dxfId="1047" priority="86">
      <formula>$B48=""</formula>
    </cfRule>
  </conditionalFormatting>
  <conditionalFormatting sqref="J50:J51">
    <cfRule type="expression" dxfId="1046" priority="85">
      <formula>$B50=""</formula>
    </cfRule>
  </conditionalFormatting>
  <conditionalFormatting sqref="E63">
    <cfRule type="expression" dxfId="1045" priority="84">
      <formula>$B63=""</formula>
    </cfRule>
  </conditionalFormatting>
  <conditionalFormatting sqref="H35:H41">
    <cfRule type="expression" dxfId="1044" priority="83">
      <formula>$D14="yes"</formula>
    </cfRule>
  </conditionalFormatting>
  <conditionalFormatting sqref="B64">
    <cfRule type="cellIs" dxfId="1043" priority="82" operator="equal">
      <formula>"P1"</formula>
    </cfRule>
  </conditionalFormatting>
  <conditionalFormatting sqref="B64">
    <cfRule type="cellIs" dxfId="1042" priority="81" operator="equal">
      <formula>"P2"</formula>
    </cfRule>
  </conditionalFormatting>
  <conditionalFormatting sqref="B64">
    <cfRule type="cellIs" dxfId="1041" priority="80" operator="equal">
      <formula>"P3"</formula>
    </cfRule>
  </conditionalFormatting>
  <conditionalFormatting sqref="B64">
    <cfRule type="cellIs" dxfId="1040" priority="79" operator="equal">
      <formula>"P4"</formula>
    </cfRule>
  </conditionalFormatting>
  <conditionalFormatting sqref="B64">
    <cfRule type="cellIs" dxfId="1039" priority="78" operator="equal">
      <formula>"P5"</formula>
    </cfRule>
  </conditionalFormatting>
  <conditionalFormatting sqref="D48:D60">
    <cfRule type="expression" dxfId="1038" priority="77">
      <formula>$D$48=0</formula>
    </cfRule>
  </conditionalFormatting>
  <conditionalFormatting sqref="D49:D59">
    <cfRule type="cellIs" dxfId="1037" priority="76" operator="equal">
      <formula>0</formula>
    </cfRule>
  </conditionalFormatting>
  <conditionalFormatting sqref="D63:D75">
    <cfRule type="expression" dxfId="1036" priority="75">
      <formula>$D$48=0</formula>
    </cfRule>
  </conditionalFormatting>
  <conditionalFormatting sqref="D64:D74">
    <cfRule type="cellIs" dxfId="1035" priority="74" operator="equal">
      <formula>0</formula>
    </cfRule>
  </conditionalFormatting>
  <conditionalFormatting sqref="D78:D90">
    <cfRule type="expression" dxfId="1034" priority="73">
      <formula>$D$48=0</formula>
    </cfRule>
  </conditionalFormatting>
  <conditionalFormatting sqref="D79:D89">
    <cfRule type="cellIs" dxfId="1033" priority="72" operator="equal">
      <formula>0</formula>
    </cfRule>
  </conditionalFormatting>
  <conditionalFormatting sqref="D93:D105">
    <cfRule type="expression" dxfId="1032" priority="71">
      <formula>$D$48=0</formula>
    </cfRule>
  </conditionalFormatting>
  <conditionalFormatting sqref="D94:D104">
    <cfRule type="cellIs" dxfId="1031" priority="70" operator="equal">
      <formula>0</formula>
    </cfRule>
  </conditionalFormatting>
  <conditionalFormatting sqref="D108:D120">
    <cfRule type="expression" dxfId="1030" priority="69">
      <formula>$D$48=0</formula>
    </cfRule>
  </conditionalFormatting>
  <conditionalFormatting sqref="D109:D119">
    <cfRule type="cellIs" dxfId="1029" priority="68" operator="equal">
      <formula>0</formula>
    </cfRule>
  </conditionalFormatting>
  <conditionalFormatting sqref="D123:D135">
    <cfRule type="expression" dxfId="1028" priority="67">
      <formula>$D$48=0</formula>
    </cfRule>
  </conditionalFormatting>
  <conditionalFormatting sqref="D124:D134">
    <cfRule type="cellIs" dxfId="1027" priority="66" operator="equal">
      <formula>0</formula>
    </cfRule>
  </conditionalFormatting>
  <conditionalFormatting sqref="D138:D150">
    <cfRule type="expression" dxfId="1026" priority="65">
      <formula>$D$48=0</formula>
    </cfRule>
  </conditionalFormatting>
  <conditionalFormatting sqref="D139:D149">
    <cfRule type="cellIs" dxfId="1025" priority="64" operator="equal">
      <formula>0</formula>
    </cfRule>
  </conditionalFormatting>
  <conditionalFormatting sqref="M48:M59">
    <cfRule type="expression" dxfId="1024" priority="63">
      <formula>$D$48=0</formula>
    </cfRule>
  </conditionalFormatting>
  <conditionalFormatting sqref="M49:M59">
    <cfRule type="cellIs" dxfId="1023" priority="62" operator="equal">
      <formula>0</formula>
    </cfRule>
  </conditionalFormatting>
  <conditionalFormatting sqref="N62:S62 N77:S77 N92:S92 N107:S107 N122:S122 N137:S137 N60:AC61 N75:AC76 N90:AC91 N105:AC106 N120:AC121 N135:AC136 N150:AC151">
    <cfRule type="cellIs" dxfId="1022" priority="46" operator="equal">
      <formula>0</formula>
    </cfRule>
  </conditionalFormatting>
  <conditionalFormatting sqref="AC63:AC74 AC78:AC89 AC93:AC104 AC108:AC119 AC123:AC134 AC138:AC149">
    <cfRule type="cellIs" dxfId="1021" priority="45" operator="equal">
      <formula>0</formula>
    </cfRule>
  </conditionalFormatting>
  <conditionalFormatting sqref="U62:AC62 U77:AC77 U92:AC92 U107:AC107 U122:AC122 U137:AC137 AC63:AC74 AC78:AC89 AC93:AC104 AC108:AC119 AC123:AC134 AC138:AC149">
    <cfRule type="cellIs" dxfId="1020" priority="44" operator="equal">
      <formula>0</formula>
    </cfRule>
  </conditionalFormatting>
  <conditionalFormatting sqref="M60">
    <cfRule type="expression" dxfId="1019" priority="43">
      <formula>$D$48=0</formula>
    </cfRule>
  </conditionalFormatting>
  <conditionalFormatting sqref="M63:M75">
    <cfRule type="expression" dxfId="1018" priority="42">
      <formula>$D$48=0</formula>
    </cfRule>
  </conditionalFormatting>
  <conditionalFormatting sqref="M64:M74">
    <cfRule type="cellIs" dxfId="1017" priority="41" operator="equal">
      <formula>0</formula>
    </cfRule>
  </conditionalFormatting>
  <conditionalFormatting sqref="M78:M90">
    <cfRule type="expression" dxfId="1016" priority="40">
      <formula>$D$48=0</formula>
    </cfRule>
  </conditionalFormatting>
  <conditionalFormatting sqref="M79:M89">
    <cfRule type="cellIs" dxfId="1015" priority="39" operator="equal">
      <formula>0</formula>
    </cfRule>
  </conditionalFormatting>
  <conditionalFormatting sqref="M93:M105">
    <cfRule type="expression" dxfId="1014" priority="38">
      <formula>$D$48=0</formula>
    </cfRule>
  </conditionalFormatting>
  <conditionalFormatting sqref="M94:M104">
    <cfRule type="cellIs" dxfId="1013" priority="37" operator="equal">
      <formula>0</formula>
    </cfRule>
  </conditionalFormatting>
  <conditionalFormatting sqref="M108:M120">
    <cfRule type="expression" dxfId="1012" priority="36">
      <formula>$D$48=0</formula>
    </cfRule>
  </conditionalFormatting>
  <conditionalFormatting sqref="M109:M119">
    <cfRule type="cellIs" dxfId="1011" priority="35" operator="equal">
      <formula>0</formula>
    </cfRule>
  </conditionalFormatting>
  <conditionalFormatting sqref="M123:M135">
    <cfRule type="expression" dxfId="1010" priority="34">
      <formula>$D$48=0</formula>
    </cfRule>
  </conditionalFormatting>
  <conditionalFormatting sqref="M124:M134">
    <cfRule type="cellIs" dxfId="1009" priority="33" operator="equal">
      <formula>0</formula>
    </cfRule>
  </conditionalFormatting>
  <conditionalFormatting sqref="M138:M150">
    <cfRule type="expression" dxfId="1008" priority="32">
      <formula>$D$48=0</formula>
    </cfRule>
  </conditionalFormatting>
  <conditionalFormatting sqref="M139:M149">
    <cfRule type="cellIs" dxfId="1007" priority="31" operator="equal">
      <formula>0</formula>
    </cfRule>
  </conditionalFormatting>
  <conditionalFormatting sqref="F35:F41">
    <cfRule type="cellIs" dxfId="1006" priority="30" operator="notEqual">
      <formula>0</formula>
    </cfRule>
  </conditionalFormatting>
  <conditionalFormatting sqref="D35:F35 C36:E38 C39:F41">
    <cfRule type="cellIs" dxfId="1005" priority="29" operator="equal">
      <formula>0</formula>
    </cfRule>
  </conditionalFormatting>
  <conditionalFormatting sqref="F36:F38">
    <cfRule type="cellIs" dxfId="1004" priority="28" operator="equal">
      <formula>0</formula>
    </cfRule>
  </conditionalFormatting>
  <conditionalFormatting sqref="G35:G41">
    <cfRule type="cellIs" dxfId="1003" priority="27" operator="equal">
      <formula>0</formula>
    </cfRule>
  </conditionalFormatting>
  <conditionalFormatting sqref="C35">
    <cfRule type="cellIs" dxfId="1002" priority="26" operator="equal">
      <formula>0</formula>
    </cfRule>
  </conditionalFormatting>
  <conditionalFormatting sqref="K21 H21 H29 K23 K25 K27">
    <cfRule type="cellIs" dxfId="1001" priority="25" operator="notEqual">
      <formula>0</formula>
    </cfRule>
  </conditionalFormatting>
  <conditionalFormatting sqref="K29">
    <cfRule type="cellIs" dxfId="1000" priority="24" operator="notEqual">
      <formula>0</formula>
    </cfRule>
  </conditionalFormatting>
  <conditionalFormatting sqref="H23">
    <cfRule type="cellIs" dxfId="999" priority="23" operator="notEqual">
      <formula>0</formula>
    </cfRule>
  </conditionalFormatting>
  <conditionalFormatting sqref="H25">
    <cfRule type="cellIs" dxfId="998" priority="22" operator="notEqual">
      <formula>0</formula>
    </cfRule>
  </conditionalFormatting>
  <conditionalFormatting sqref="H27">
    <cfRule type="cellIs" dxfId="997" priority="21" operator="notEqual">
      <formula>0</formula>
    </cfRule>
  </conditionalFormatting>
  <conditionalFormatting sqref="N21:AC21 N22:AB29">
    <cfRule type="cellIs" dxfId="996" priority="20" operator="equal">
      <formula>0</formula>
    </cfRule>
  </conditionalFormatting>
  <conditionalFormatting sqref="AC22:AC29">
    <cfRule type="cellIs" dxfId="995" priority="19" operator="equal">
      <formula>0</formula>
    </cfRule>
  </conditionalFormatting>
  <conditionalFormatting sqref="AC6:AC14">
    <cfRule type="cellIs" dxfId="994" priority="18" operator="equal">
      <formula>0</formula>
    </cfRule>
  </conditionalFormatting>
  <conditionalFormatting sqref="E53:E54">
    <cfRule type="expression" dxfId="993" priority="17">
      <formula>$B53=""</formula>
    </cfRule>
  </conditionalFormatting>
  <conditionalFormatting sqref="E52">
    <cfRule type="expression" dxfId="992" priority="16">
      <formula>$B52=""</formula>
    </cfRule>
  </conditionalFormatting>
  <conditionalFormatting sqref="G53:G54">
    <cfRule type="expression" dxfId="991" priority="15">
      <formula>$B53=""</formula>
    </cfRule>
  </conditionalFormatting>
  <conditionalFormatting sqref="H53:H54">
    <cfRule type="expression" dxfId="990" priority="14">
      <formula>$B53=""</formula>
    </cfRule>
  </conditionalFormatting>
  <conditionalFormatting sqref="G52">
    <cfRule type="expression" dxfId="989" priority="13">
      <formula>$B52=""</formula>
    </cfRule>
  </conditionalFormatting>
  <conditionalFormatting sqref="H52">
    <cfRule type="expression" dxfId="988" priority="12">
      <formula>$B52=""</formula>
    </cfRule>
  </conditionalFormatting>
  <conditionalFormatting sqref="J53:J54">
    <cfRule type="expression" dxfId="987" priority="11">
      <formula>$B53=""</formula>
    </cfRule>
  </conditionalFormatting>
  <conditionalFormatting sqref="J52">
    <cfRule type="expression" dxfId="986" priority="10">
      <formula>$B52=""</formula>
    </cfRule>
  </conditionalFormatting>
  <conditionalFormatting sqref="E64:E65">
    <cfRule type="expression" dxfId="985" priority="9">
      <formula>$B64=""</formula>
    </cfRule>
  </conditionalFormatting>
  <conditionalFormatting sqref="G65">
    <cfRule type="expression" dxfId="984" priority="8">
      <formula>$B65=""</formula>
    </cfRule>
  </conditionalFormatting>
  <conditionalFormatting sqref="H65">
    <cfRule type="expression" dxfId="983" priority="7">
      <formula>$B65=""</formula>
    </cfRule>
  </conditionalFormatting>
  <conditionalFormatting sqref="G64">
    <cfRule type="expression" dxfId="982" priority="6">
      <formula>$B64=""</formula>
    </cfRule>
  </conditionalFormatting>
  <conditionalFormatting sqref="H64">
    <cfRule type="expression" dxfId="981" priority="5">
      <formula>$B64=""</formula>
    </cfRule>
  </conditionalFormatting>
  <conditionalFormatting sqref="J65">
    <cfRule type="expression" dxfId="980" priority="4">
      <formula>$B65=""</formula>
    </cfRule>
  </conditionalFormatting>
  <conditionalFormatting sqref="J64">
    <cfRule type="expression" dxfId="979" priority="3">
      <formula>$B64=""</formula>
    </cfRule>
  </conditionalFormatting>
  <conditionalFormatting sqref="AE6:AE14">
    <cfRule type="cellIs" dxfId="978" priority="2" operator="equal">
      <formula>0</formula>
    </cfRule>
  </conditionalFormatting>
  <conditionalFormatting sqref="AE6:AE14">
    <cfRule type="cellIs" dxfId="977" priority="1" operator="equal">
      <formula>0</formula>
    </cfRule>
  </conditionalFormatting>
  <dataValidations count="1">
    <dataValidation type="list" allowBlank="1" showInputMessage="1" showErrorMessage="1" sqref="D14" xr:uid="{009700E6-00A9-46E4-BA3F-00F200F200A4}">
      <formula1>$AK$5:$AK$6</formula1>
    </dataValidation>
  </dataValidations>
  <pageMargins left="0.7" right="0.7" top="0.78740157500000008" bottom="0.78740157500000008" header="0.3" footer="0.3"/>
  <pageSetup paperSize="9" scale="30" orientation="portrait"/>
  <extLst>
    <ext xmlns:x14="http://schemas.microsoft.com/office/spreadsheetml/2009/9/main" uri="{78C0D931-6437-407d-A8EE-F0AAD7539E65}">
      <x14:conditionalFormattings>
        <x14:conditionalFormatting xmlns:xm="http://schemas.microsoft.com/office/excel/2006/main">
          <x14:cfRule type="expression" priority="236" id="{002A0058-008A-4395-AC6A-0058008B00C8}">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35" id="{008A0064-001E-4B99-80D8-001800D20099}">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34" id="{003B007B-00B3-4A75-BEC5-003400780085}">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33" id="{000700CB-0027-413F-854F-000B00C700DE}">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32" id="{00470072-005E-48AE-B2CB-0005002300B2}">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31" id="{002D0053-001A-46A8-860C-00B5008A0030}">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30" id="{00190042-00DF-463A-B0B7-006300870092}">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29" id="{002700EC-0015-4274-8E4D-004A004D00A6}">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28" id="{007F002E-00E0-474F-9EC6-006E00F10038}">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27" id="{008F0040-009B-44FD-9C24-004800E3006A}">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26" id="{00280076-00D8-4282-953A-009600A30023}">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25" id="{000E00C1-00F9-4FD5-96A9-000D00C00026}">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24" id="{007B00BA-0022-4910-A74F-00F4003000EB}">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23" id="{00C10093-00CD-469E-95BF-008D00020006}">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22" id="{0028001C-0095-4802-83A6-001E00290071}">
            <xm:f>AND($D48&gt;='Basisdaten zum Projekt'!$D$20,$D48&lt;='Basisdaten zum Projekt'!$E$20,'Basisdaten zum Projekt'!$F$20="x")</xm:f>
            <x14:dxf>
              <fill>
                <patternFill patternType="solid">
                  <fgColor indexed="26"/>
                  <bgColor indexed="26"/>
                </patternFill>
              </fill>
            </x14:dxf>
          </x14:cfRule>
          <xm:sqref>N48:N59 N78:N89 N93:N104 N108:N119 N123:N134 N138:N149</xm:sqref>
        </x14:conditionalFormatting>
        <x14:conditionalFormatting xmlns:xm="http://schemas.microsoft.com/office/excel/2006/main">
          <x14:cfRule type="cellIs" priority="208" operator="greaterThan" id="{00B500BA-00F4-4289-9DBA-00C3005B00FB}">
            <xm:f>'Basisdaten zum Projekt'!$C$7</xm:f>
            <x14:dxf>
              <font>
                <color rgb="FFF2F2F2"/>
              </font>
            </x14:dxf>
          </x14:cfRule>
          <xm:sqref>C48:C62 C75:C77 C90:C149</xm:sqref>
        </x14:conditionalFormatting>
        <x14:conditionalFormatting xmlns:xm="http://schemas.microsoft.com/office/excel/2006/main">
          <x14:cfRule type="cellIs" priority="101" operator="greaterThan" id="{00650000-00F6-474E-AC7E-003900BA00F6}">
            <xm:f>'Basisdaten zum Projekt'!$C$7</xm:f>
            <x14:dxf>
              <font>
                <color rgb="FFF2F2F2"/>
              </font>
            </x14:dxf>
          </x14:cfRule>
          <xm:sqref>C63:C74</xm:sqref>
        </x14:conditionalFormatting>
        <x14:conditionalFormatting xmlns:xm="http://schemas.microsoft.com/office/excel/2006/main">
          <x14:cfRule type="cellIs" priority="95" operator="greaterThan" id="{006C005E-005C-4D47-8FD1-00F800CC00BA}">
            <xm:f>'Basisdaten zum Projekt'!$C$7</xm:f>
            <x14:dxf>
              <font>
                <color rgb="FFF2F2F2"/>
              </font>
            </x14:dxf>
          </x14:cfRule>
          <xm:sqref>C78:C89</xm:sqref>
        </x14:conditionalFormatting>
        <x14:conditionalFormatting xmlns:xm="http://schemas.microsoft.com/office/excel/2006/main">
          <x14:cfRule type="expression" priority="61" id="{002600F5-0089-4ED7-AD82-0066001400CD}">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60" id="{00370038-0043-4BA5-960A-006000400079}">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59" id="{00CC00B9-0043-41BB-A08F-0041008500A7}">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58" id="{00C200DD-0097-46F5-8110-00CE00AF00F7}">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57" id="{004500A9-00A0-41CC-BFD2-00AA004300AB}">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56" id="{00F400BC-00DC-444D-ACA2-00A3000900E0}">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55" id="{003700E9-00E5-4240-A2CB-002C00FD0061}">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54" id="{00FB004B-002D-4C4F-8F5D-005000B80094}">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53" id="{00750082-0027-4995-A5F0-007E00F50070}">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52" id="{00630072-00B6-4801-87C3-00FA00250031}">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51" id="{0017002A-0069-4483-B7E1-0080009E00B3}">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50" id="{0017006C-00EB-41A7-90CA-00A0007A0021}">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49" id="{004200EB-00D6-4611-93AC-005400EA00E0}">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48" id="{00500060-0032-4A9C-9C71-00C000E600FB}">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47" id="{006B006A-006E-4749-904F-004300E000D0}">
            <xm:f>AND($D63&gt;='Basisdaten zum Projekt'!$D$20,$D63&lt;='Basisdaten zum Projekt'!$E$20,'Basisdaten zum Projekt'!$F$20="x")</xm:f>
            <x14:dxf>
              <fill>
                <patternFill patternType="solid">
                  <fgColor indexed="26"/>
                  <bgColor indexed="26"/>
                </patternFill>
              </fill>
            </x14:dxf>
          </x14:cfRule>
          <xm:sqref>N63:N74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B00-000000000000}">
          <x14:formula1>
            <xm:f>'Übersicht Berichte'!$A$3:$A$8</xm:f>
          </x14:formula1>
          <xm:sqref>H5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AL180"/>
  <sheetViews>
    <sheetView showGridLines="0" topLeftCell="Z1" zoomScale="70" workbookViewId="0">
      <selection activeCell="AE6" sqref="AE6:AE14"/>
    </sheetView>
  </sheetViews>
  <sheetFormatPr baseColWidth="10" defaultColWidth="11.5546875" defaultRowHeight="15" outlineLevelRow="1" outlineLevelCol="1"/>
  <cols>
    <col min="1" max="2" width="11.109375" style="4" customWidth="1"/>
    <col min="3" max="11" width="14.6640625" style="4" customWidth="1"/>
    <col min="12" max="12" width="4.77734375" style="4" customWidth="1"/>
    <col min="13" max="13" width="9.5546875" style="4" customWidth="1"/>
    <col min="14" max="14" width="10" style="4" customWidth="1"/>
    <col min="15" max="15" width="10.5546875" style="4" customWidth="1"/>
    <col min="16" max="18" width="10.33203125" style="4" customWidth="1"/>
    <col min="19" max="28" width="10.33203125" style="4" customWidth="1" outlineLevel="1"/>
    <col min="29" max="29" width="10.21875" style="4" bestFit="1" customWidth="1"/>
    <col min="30" max="30" width="19.5546875" style="4" bestFit="1" customWidth="1"/>
    <col min="31" max="31" width="14.77734375" style="4" customWidth="1"/>
    <col min="32" max="36" width="11.5546875" style="4"/>
    <col min="37" max="37" width="0" style="4" hidden="1" customWidth="1"/>
    <col min="38" max="16384" width="11.5546875" style="4"/>
  </cols>
  <sheetData>
    <row r="3" spans="3:38" ht="60.75" customHeight="1">
      <c r="C3" s="357" t="s">
        <v>320</v>
      </c>
      <c r="D3" s="357"/>
      <c r="E3" s="357"/>
      <c r="F3" s="357"/>
      <c r="G3" s="357"/>
      <c r="H3" s="357"/>
      <c r="M3" s="348" t="s">
        <v>321</v>
      </c>
      <c r="N3" s="348"/>
      <c r="O3" s="348"/>
      <c r="P3" s="348"/>
      <c r="Q3" s="348"/>
      <c r="R3" s="348"/>
      <c r="S3" s="348"/>
      <c r="T3" s="348"/>
      <c r="U3" s="348"/>
      <c r="V3" s="348"/>
      <c r="W3" s="348"/>
      <c r="X3" s="348"/>
      <c r="Y3" s="348"/>
      <c r="Z3" s="348"/>
      <c r="AA3" s="348"/>
      <c r="AB3" s="348"/>
      <c r="AC3" s="348"/>
      <c r="AD3" s="348"/>
      <c r="AE3" s="348"/>
      <c r="AF3" s="118"/>
      <c r="AG3" s="118"/>
      <c r="AH3" s="118"/>
      <c r="AI3" s="118"/>
      <c r="AJ3" s="118"/>
      <c r="AK3" s="118"/>
      <c r="AL3" s="118"/>
    </row>
    <row r="4" spans="3:38">
      <c r="K4" s="119"/>
      <c r="N4" s="120"/>
    </row>
    <row r="5" spans="3:38" ht="37.5" customHeight="1">
      <c r="C5" s="121" t="s">
        <v>322</v>
      </c>
      <c r="D5" s="122"/>
      <c r="E5" s="123"/>
      <c r="F5" s="124"/>
      <c r="G5" s="273" t="s">
        <v>324</v>
      </c>
      <c r="H5" s="126"/>
      <c r="N5" s="127" t="s">
        <v>325</v>
      </c>
      <c r="O5" s="127" t="s">
        <v>326</v>
      </c>
      <c r="P5" s="127" t="s">
        <v>327</v>
      </c>
      <c r="Q5" s="127" t="s">
        <v>328</v>
      </c>
      <c r="R5" s="127" t="s">
        <v>329</v>
      </c>
      <c r="S5" s="127" t="s">
        <v>330</v>
      </c>
      <c r="T5" s="127" t="s">
        <v>331</v>
      </c>
      <c r="U5" s="127" t="s">
        <v>332</v>
      </c>
      <c r="V5" s="127" t="s">
        <v>333</v>
      </c>
      <c r="W5" s="127" t="s">
        <v>334</v>
      </c>
      <c r="X5" s="127" t="s">
        <v>335</v>
      </c>
      <c r="Y5" s="127" t="s">
        <v>336</v>
      </c>
      <c r="Z5" s="127" t="s">
        <v>337</v>
      </c>
      <c r="AA5" s="127" t="s">
        <v>338</v>
      </c>
      <c r="AB5" s="127" t="s">
        <v>339</v>
      </c>
      <c r="AC5" s="128" t="s">
        <v>340</v>
      </c>
      <c r="AD5" s="129" t="s">
        <v>341</v>
      </c>
      <c r="AE5" s="130" t="s">
        <v>342</v>
      </c>
      <c r="AK5" s="4" t="s">
        <v>343</v>
      </c>
    </row>
    <row r="6" spans="3:38" ht="18.75" outlineLevel="1">
      <c r="C6" s="131" t="s">
        <v>344</v>
      </c>
      <c r="D6" s="358"/>
      <c r="E6" s="359"/>
      <c r="G6" s="273" t="s">
        <v>345</v>
      </c>
      <c r="H6" s="132"/>
      <c r="M6" s="254" t="s">
        <v>86</v>
      </c>
      <c r="N6" s="133"/>
      <c r="O6" s="134"/>
      <c r="P6" s="134"/>
      <c r="Q6" s="134"/>
      <c r="R6" s="134"/>
      <c r="S6" s="134">
        <v>0</v>
      </c>
      <c r="T6" s="134">
        <v>0</v>
      </c>
      <c r="U6" s="134">
        <v>0</v>
      </c>
      <c r="V6" s="134">
        <v>0</v>
      </c>
      <c r="W6" s="134">
        <v>0</v>
      </c>
      <c r="X6" s="134">
        <v>0</v>
      </c>
      <c r="Y6" s="134">
        <v>0</v>
      </c>
      <c r="Z6" s="134">
        <v>0</v>
      </c>
      <c r="AA6" s="134">
        <v>0</v>
      </c>
      <c r="AB6" s="134">
        <v>0</v>
      </c>
      <c r="AC6" s="255">
        <f t="shared" ref="AC6:AC14" si="0">SUM(N6:AB6)</f>
        <v>0</v>
      </c>
      <c r="AD6" s="256"/>
      <c r="AE6" s="137"/>
      <c r="AK6" s="4" t="s">
        <v>346</v>
      </c>
    </row>
    <row r="7" spans="3:38" ht="18.75" outlineLevel="1">
      <c r="C7" s="138"/>
      <c r="H7" s="139"/>
      <c r="M7" s="257" t="s">
        <v>156</v>
      </c>
      <c r="N7" s="134"/>
      <c r="O7" s="134"/>
      <c r="P7" s="134"/>
      <c r="Q7" s="134"/>
      <c r="R7" s="134"/>
      <c r="S7" s="134"/>
      <c r="T7" s="134"/>
      <c r="U7" s="134"/>
      <c r="V7" s="134"/>
      <c r="W7" s="134"/>
      <c r="X7" s="134"/>
      <c r="Y7" s="134"/>
      <c r="Z7" s="134"/>
      <c r="AA7" s="134"/>
      <c r="AB7" s="134"/>
      <c r="AC7" s="255">
        <f t="shared" si="0"/>
        <v>0</v>
      </c>
      <c r="AD7" s="256"/>
      <c r="AE7" s="137"/>
    </row>
    <row r="8" spans="3:38" ht="18.75" customHeight="1" outlineLevel="1">
      <c r="C8" s="366" t="s">
        <v>347</v>
      </c>
      <c r="D8" s="140" t="s">
        <v>94</v>
      </c>
      <c r="E8" s="140" t="s">
        <v>95</v>
      </c>
      <c r="F8" s="140" t="s">
        <v>348</v>
      </c>
      <c r="G8" s="140" t="s">
        <v>349</v>
      </c>
      <c r="H8" s="140" t="s">
        <v>350</v>
      </c>
      <c r="M8" s="258" t="s">
        <v>87</v>
      </c>
      <c r="N8" s="134"/>
      <c r="O8" s="134"/>
      <c r="P8" s="134"/>
      <c r="Q8" s="134"/>
      <c r="R8" s="134"/>
      <c r="S8" s="134"/>
      <c r="T8" s="134"/>
      <c r="U8" s="134"/>
      <c r="V8" s="134"/>
      <c r="W8" s="134"/>
      <c r="X8" s="134"/>
      <c r="Y8" s="134"/>
      <c r="Z8" s="134"/>
      <c r="AA8" s="134"/>
      <c r="AB8" s="134"/>
      <c r="AC8" s="255">
        <f t="shared" si="0"/>
        <v>0</v>
      </c>
      <c r="AD8" s="256"/>
      <c r="AE8" s="137"/>
    </row>
    <row r="9" spans="3:38" ht="18.75" outlineLevel="1">
      <c r="C9" s="367"/>
      <c r="D9" s="141"/>
      <c r="E9" s="141"/>
      <c r="F9" s="142"/>
      <c r="G9" s="143"/>
      <c r="H9" s="143"/>
      <c r="M9" s="259" t="s">
        <v>192</v>
      </c>
      <c r="N9" s="134"/>
      <c r="O9" s="134"/>
      <c r="P9" s="134"/>
      <c r="Q9" s="134"/>
      <c r="R9" s="134"/>
      <c r="S9" s="134"/>
      <c r="T9" s="134"/>
      <c r="U9" s="134"/>
      <c r="V9" s="134"/>
      <c r="W9" s="134"/>
      <c r="X9" s="134"/>
      <c r="Y9" s="134"/>
      <c r="Z9" s="134"/>
      <c r="AA9" s="134"/>
      <c r="AB9" s="134"/>
      <c r="AC9" s="255">
        <f t="shared" si="0"/>
        <v>0</v>
      </c>
      <c r="AD9" s="256"/>
      <c r="AE9" s="137"/>
    </row>
    <row r="10" spans="3:38" ht="18.75" outlineLevel="1">
      <c r="C10" s="367"/>
      <c r="D10" s="141"/>
      <c r="E10" s="141"/>
      <c r="F10" s="142"/>
      <c r="G10" s="143"/>
      <c r="H10" s="143"/>
      <c r="M10" s="260" t="s">
        <v>88</v>
      </c>
      <c r="N10" s="134"/>
      <c r="O10" s="134"/>
      <c r="P10" s="134"/>
      <c r="Q10" s="134"/>
      <c r="R10" s="134"/>
      <c r="S10" s="134"/>
      <c r="T10" s="134"/>
      <c r="U10" s="134"/>
      <c r="V10" s="134"/>
      <c r="W10" s="134"/>
      <c r="X10" s="134"/>
      <c r="Y10" s="134"/>
      <c r="Z10" s="134"/>
      <c r="AA10" s="134"/>
      <c r="AB10" s="134"/>
      <c r="AC10" s="255">
        <f t="shared" si="0"/>
        <v>0</v>
      </c>
      <c r="AD10" s="256"/>
      <c r="AE10" s="137"/>
    </row>
    <row r="11" spans="3:38" ht="18.75" outlineLevel="1">
      <c r="C11" s="367"/>
      <c r="D11" s="141"/>
      <c r="E11" s="141"/>
      <c r="F11" s="144"/>
      <c r="G11" s="143"/>
      <c r="H11" s="143"/>
      <c r="M11" s="261" t="s">
        <v>228</v>
      </c>
      <c r="N11" s="134"/>
      <c r="O11" s="134"/>
      <c r="P11" s="134"/>
      <c r="Q11" s="134"/>
      <c r="R11" s="134"/>
      <c r="S11" s="134"/>
      <c r="T11" s="134"/>
      <c r="U11" s="134"/>
      <c r="V11" s="134"/>
      <c r="W11" s="134"/>
      <c r="X11" s="134"/>
      <c r="Y11" s="134"/>
      <c r="Z11" s="134"/>
      <c r="AA11" s="134"/>
      <c r="AB11" s="134"/>
      <c r="AC11" s="255">
        <f t="shared" si="0"/>
        <v>0</v>
      </c>
      <c r="AD11" s="256"/>
      <c r="AE11" s="137"/>
    </row>
    <row r="12" spans="3:38" ht="18.75" outlineLevel="1">
      <c r="C12" s="367"/>
      <c r="D12" s="143"/>
      <c r="E12" s="143"/>
      <c r="F12" s="144"/>
      <c r="G12" s="143"/>
      <c r="H12" s="143"/>
      <c r="M12" s="262" t="s">
        <v>89</v>
      </c>
      <c r="N12" s="134"/>
      <c r="O12" s="134"/>
      <c r="P12" s="134"/>
      <c r="Q12" s="134"/>
      <c r="R12" s="134"/>
      <c r="S12" s="134"/>
      <c r="T12" s="134"/>
      <c r="U12" s="134"/>
      <c r="V12" s="134"/>
      <c r="W12" s="134"/>
      <c r="X12" s="134"/>
      <c r="Y12" s="134"/>
      <c r="Z12" s="134"/>
      <c r="AA12" s="134"/>
      <c r="AB12" s="134"/>
      <c r="AC12" s="255">
        <f t="shared" si="0"/>
        <v>0</v>
      </c>
      <c r="AD12" s="256"/>
      <c r="AE12" s="137"/>
    </row>
    <row r="13" spans="3:38" ht="18.75" outlineLevel="1">
      <c r="C13" s="368"/>
      <c r="D13" s="143"/>
      <c r="E13" s="143"/>
      <c r="F13" s="144"/>
      <c r="G13" s="143"/>
      <c r="H13" s="143"/>
      <c r="M13" s="262" t="s">
        <v>264</v>
      </c>
      <c r="N13" s="134"/>
      <c r="O13" s="134"/>
      <c r="P13" s="134"/>
      <c r="Q13" s="134"/>
      <c r="R13" s="134"/>
      <c r="S13" s="134"/>
      <c r="T13" s="134"/>
      <c r="U13" s="134"/>
      <c r="V13" s="134"/>
      <c r="W13" s="134"/>
      <c r="X13" s="134"/>
      <c r="Y13" s="134"/>
      <c r="Z13" s="134"/>
      <c r="AA13" s="134"/>
      <c r="AB13" s="134"/>
      <c r="AC13" s="255">
        <f t="shared" si="0"/>
        <v>0</v>
      </c>
      <c r="AD13" s="256"/>
      <c r="AE13" s="137"/>
    </row>
    <row r="14" spans="3:38" ht="18.75" customHeight="1" outlineLevel="1">
      <c r="C14" s="369" t="s">
        <v>351</v>
      </c>
      <c r="D14" s="364"/>
      <c r="E14" s="145"/>
      <c r="F14" s="146"/>
      <c r="G14" s="147"/>
      <c r="H14" s="147"/>
      <c r="M14" s="263" t="s">
        <v>90</v>
      </c>
      <c r="N14" s="134"/>
      <c r="O14" s="134"/>
      <c r="P14" s="134"/>
      <c r="Q14" s="134"/>
      <c r="R14" s="134"/>
      <c r="S14" s="134"/>
      <c r="T14" s="134"/>
      <c r="U14" s="134"/>
      <c r="V14" s="134"/>
      <c r="W14" s="134"/>
      <c r="X14" s="134"/>
      <c r="Y14" s="134"/>
      <c r="Z14" s="134"/>
      <c r="AA14" s="134"/>
      <c r="AB14" s="134"/>
      <c r="AC14" s="255">
        <f t="shared" si="0"/>
        <v>0</v>
      </c>
      <c r="AD14" s="264"/>
      <c r="AE14" s="137"/>
    </row>
    <row r="15" spans="3:38" outlineLevel="1">
      <c r="C15" s="369"/>
      <c r="D15" s="364"/>
      <c r="E15" s="149"/>
      <c r="F15" s="33"/>
      <c r="G15" s="33"/>
      <c r="H15" s="150"/>
      <c r="I15" s="33"/>
      <c r="J15" s="33"/>
      <c r="K15" s="33"/>
      <c r="M15" s="189"/>
      <c r="N15" s="152"/>
      <c r="O15" s="152"/>
      <c r="P15" s="152"/>
      <c r="Q15" s="152"/>
      <c r="R15" s="152"/>
      <c r="S15" s="152"/>
      <c r="T15" s="152"/>
      <c r="U15" s="152"/>
      <c r="V15" s="152"/>
      <c r="W15" s="152"/>
      <c r="X15" s="152"/>
      <c r="Y15" s="152"/>
      <c r="Z15" s="152"/>
      <c r="AA15" s="152"/>
      <c r="AB15" s="152"/>
      <c r="AC15" s="154"/>
      <c r="AD15" s="205"/>
      <c r="AE15" s="205"/>
    </row>
    <row r="16" spans="3:38" outlineLevel="1">
      <c r="E16" s="149"/>
      <c r="F16" s="33"/>
      <c r="G16" s="33"/>
      <c r="H16" s="150"/>
      <c r="I16" s="33"/>
      <c r="J16" s="33"/>
      <c r="K16" s="33"/>
      <c r="M16" s="189"/>
      <c r="N16" s="152"/>
      <c r="O16" s="152"/>
      <c r="P16" s="152"/>
      <c r="Q16" s="152"/>
      <c r="R16" s="152"/>
      <c r="S16" s="152"/>
      <c r="T16" s="152"/>
      <c r="U16" s="152"/>
      <c r="V16" s="152"/>
      <c r="W16" s="152"/>
      <c r="X16" s="152"/>
      <c r="Y16" s="152"/>
      <c r="Z16" s="152"/>
      <c r="AA16" s="152"/>
      <c r="AB16" s="152"/>
      <c r="AC16" s="154"/>
      <c r="AD16" s="205"/>
      <c r="AE16" s="205"/>
    </row>
    <row r="17" spans="1:31" ht="30" customHeight="1" outlineLevel="1">
      <c r="B17" s="157"/>
      <c r="C17" s="305" t="s">
        <v>62</v>
      </c>
      <c r="D17" s="305"/>
      <c r="E17" s="305"/>
      <c r="F17" s="305"/>
      <c r="G17" s="305"/>
      <c r="H17" s="305"/>
      <c r="I17" s="305"/>
      <c r="J17" s="305"/>
      <c r="K17" s="305"/>
      <c r="M17" s="365" t="s">
        <v>352</v>
      </c>
      <c r="N17" s="365"/>
      <c r="O17" s="365"/>
      <c r="P17" s="365"/>
      <c r="Q17" s="365"/>
      <c r="R17" s="365"/>
      <c r="S17" s="365"/>
      <c r="T17" s="365"/>
      <c r="U17" s="365"/>
      <c r="V17" s="365"/>
      <c r="W17" s="365"/>
      <c r="X17" s="365"/>
      <c r="Y17" s="365"/>
      <c r="Z17" s="365"/>
      <c r="AA17" s="365"/>
      <c r="AB17" s="365"/>
      <c r="AC17" s="365"/>
      <c r="AD17" s="365"/>
      <c r="AE17" s="365"/>
    </row>
    <row r="18" spans="1:31" ht="30" customHeight="1">
      <c r="E18" s="158"/>
      <c r="K18" s="119"/>
      <c r="M18" s="365"/>
      <c r="N18" s="365"/>
      <c r="O18" s="365"/>
      <c r="P18" s="365"/>
      <c r="Q18" s="365"/>
      <c r="R18" s="365"/>
      <c r="S18" s="365"/>
      <c r="T18" s="365"/>
      <c r="U18" s="365"/>
      <c r="V18" s="365"/>
      <c r="W18" s="365"/>
      <c r="X18" s="365"/>
      <c r="Y18" s="365"/>
      <c r="Z18" s="365"/>
      <c r="AA18" s="365"/>
      <c r="AB18" s="365"/>
      <c r="AC18" s="365"/>
      <c r="AD18" s="365"/>
      <c r="AE18" s="365"/>
    </row>
    <row r="19" spans="1:31">
      <c r="C19" s="349" t="s">
        <v>353</v>
      </c>
      <c r="D19" s="350"/>
      <c r="E19" s="351"/>
      <c r="G19" s="352" t="s">
        <v>354</v>
      </c>
      <c r="H19" s="353"/>
      <c r="I19" s="354"/>
      <c r="K19" s="119"/>
      <c r="M19" s="227"/>
      <c r="N19" s="265"/>
      <c r="O19" s="227"/>
      <c r="P19" s="227"/>
      <c r="Q19" s="227"/>
      <c r="R19" s="227"/>
      <c r="S19" s="227"/>
      <c r="T19" s="227"/>
      <c r="U19" s="227"/>
      <c r="V19" s="227"/>
      <c r="W19" s="227"/>
      <c r="X19" s="227"/>
      <c r="Y19" s="227"/>
      <c r="Z19" s="227"/>
      <c r="AA19" s="227"/>
      <c r="AB19" s="227"/>
      <c r="AC19" s="227"/>
      <c r="AD19" s="227"/>
      <c r="AE19" s="227"/>
    </row>
    <row r="20" spans="1:31" ht="60" customHeight="1">
      <c r="A20" s="355" t="s">
        <v>355</v>
      </c>
      <c r="B20" s="356"/>
      <c r="C20" s="159" t="s">
        <v>356</v>
      </c>
      <c r="D20" s="160" t="s">
        <v>357</v>
      </c>
      <c r="E20" s="161" t="s">
        <v>358</v>
      </c>
      <c r="F20" s="162" t="s">
        <v>359</v>
      </c>
      <c r="G20" s="163" t="s">
        <v>360</v>
      </c>
      <c r="H20" s="160" t="s">
        <v>361</v>
      </c>
      <c r="I20" s="161" t="s">
        <v>362</v>
      </c>
      <c r="J20" s="164" t="s">
        <v>363</v>
      </c>
      <c r="K20" s="160" t="s">
        <v>364</v>
      </c>
      <c r="M20" s="227"/>
      <c r="N20" s="266" t="s">
        <v>325</v>
      </c>
      <c r="O20" s="266" t="s">
        <v>326</v>
      </c>
      <c r="P20" s="266" t="s">
        <v>327</v>
      </c>
      <c r="Q20" s="266" t="s">
        <v>328</v>
      </c>
      <c r="R20" s="266" t="s">
        <v>329</v>
      </c>
      <c r="S20" s="266" t="s">
        <v>330</v>
      </c>
      <c r="T20" s="266" t="s">
        <v>331</v>
      </c>
      <c r="U20" s="266" t="s">
        <v>332</v>
      </c>
      <c r="V20" s="266" t="s">
        <v>333</v>
      </c>
      <c r="W20" s="266" t="s">
        <v>334</v>
      </c>
      <c r="X20" s="266" t="s">
        <v>335</v>
      </c>
      <c r="Y20" s="266" t="s">
        <v>336</v>
      </c>
      <c r="Z20" s="266" t="s">
        <v>337</v>
      </c>
      <c r="AA20" s="266" t="s">
        <v>338</v>
      </c>
      <c r="AB20" s="266" t="s">
        <v>339</v>
      </c>
      <c r="AC20" s="267" t="s">
        <v>340</v>
      </c>
      <c r="AD20" s="266" t="s">
        <v>365</v>
      </c>
      <c r="AE20" s="227"/>
    </row>
    <row r="21" spans="1:31" ht="19.5" customHeight="1" outlineLevel="1">
      <c r="A21" s="344">
        <f>'Basisdaten zum Projekt'!D12</f>
        <v>44652</v>
      </c>
      <c r="B21" s="346">
        <f>'Basisdaten zum Projekt'!E12</f>
        <v>45016</v>
      </c>
      <c r="C21" s="320">
        <f>IFERROR(SUMIF(B:B,M21,G:G),0)</f>
        <v>0</v>
      </c>
      <c r="D21" s="314">
        <f>MROUND(SUMIF(B:B,M21,F:F),0.5)</f>
        <v>0</v>
      </c>
      <c r="E21" s="322">
        <f>IFERROR(C21/D21,0)</f>
        <v>0</v>
      </c>
      <c r="F21" s="324">
        <f>E21*MROUND(J21,0.5)</f>
        <v>0</v>
      </c>
      <c r="G21" s="326">
        <f>SUMIF(B:B,M21,J:J)</f>
        <v>0</v>
      </c>
      <c r="H21" s="328">
        <f>IFERROR(G21-F21,0)</f>
        <v>0</v>
      </c>
      <c r="I21" s="342">
        <f>(SUMIF(B:B,M21,I:I))</f>
        <v>0</v>
      </c>
      <c r="J21" s="332">
        <f>IFERROR(((SUMIF(B:B,M21,AC:AC))/$H$6),0)</f>
        <v>0</v>
      </c>
      <c r="K21" s="314">
        <f>D21-J21</f>
        <v>0</v>
      </c>
      <c r="M21" s="254" t="s">
        <v>86</v>
      </c>
      <c r="N21" s="168">
        <f>IFERROR(IF(($I21&lt;$J21),(SUMIF($B:$B,$M21,N:N)/SUMIF($B:$B,$M21,$AC:$AC)*$I21),(SUMIF($B:$B,$M21,N:N)/SUMIF($B:$B,$M21,$AC:$AC)*$J21)),0)</f>
        <v>0</v>
      </c>
      <c r="O21" s="168">
        <f t="shared" ref="O21:AB29" si="1">IFERROR(IF(($I21&lt;$J21),(SUMIF($B:$B,$M21,O:O)/SUMIF($B:$B,$M21,$AC:$AC)*$I21),(SUMIF($B:$B,$M21,O:O)/SUMIF($B:$B,$M21,$AC:$AC)*$J21)),0)</f>
        <v>0</v>
      </c>
      <c r="P21" s="168">
        <f t="shared" si="1"/>
        <v>0</v>
      </c>
      <c r="Q21" s="168">
        <f t="shared" si="1"/>
        <v>0</v>
      </c>
      <c r="R21" s="168">
        <f t="shared" si="1"/>
        <v>0</v>
      </c>
      <c r="S21" s="168">
        <f t="shared" si="1"/>
        <v>0</v>
      </c>
      <c r="T21" s="168">
        <f t="shared" si="1"/>
        <v>0</v>
      </c>
      <c r="U21" s="168">
        <f t="shared" si="1"/>
        <v>0</v>
      </c>
      <c r="V21" s="168">
        <f t="shared" si="1"/>
        <v>0</v>
      </c>
      <c r="W21" s="168">
        <f t="shared" si="1"/>
        <v>0</v>
      </c>
      <c r="X21" s="168">
        <f t="shared" si="1"/>
        <v>0</v>
      </c>
      <c r="Y21" s="168">
        <f t="shared" si="1"/>
        <v>0</v>
      </c>
      <c r="Z21" s="168">
        <f t="shared" si="1"/>
        <v>0</v>
      </c>
      <c r="AA21" s="168">
        <f t="shared" si="1"/>
        <v>0</v>
      </c>
      <c r="AB21" s="168">
        <f t="shared" si="1"/>
        <v>0</v>
      </c>
      <c r="AC21" s="268">
        <f>SUM(N21:AB21)</f>
        <v>0</v>
      </c>
      <c r="AD21" s="269">
        <f>ROUND(IF(F21&gt;G21,G21,F21),2)</f>
        <v>0</v>
      </c>
      <c r="AE21" s="227"/>
    </row>
    <row r="22" spans="1:31" ht="19.5" customHeight="1" outlineLevel="1">
      <c r="A22" s="345"/>
      <c r="B22" s="347"/>
      <c r="C22" s="321"/>
      <c r="D22" s="315"/>
      <c r="E22" s="323"/>
      <c r="F22" s="325"/>
      <c r="G22" s="327"/>
      <c r="H22" s="329"/>
      <c r="I22" s="343"/>
      <c r="J22" s="333"/>
      <c r="K22" s="315"/>
      <c r="M22" s="257" t="s">
        <v>156</v>
      </c>
      <c r="N22" s="171">
        <f>IFERROR(IF(OR((N6+N7)=N21,N6=0),0,N21-N6-N7),"")</f>
        <v>0</v>
      </c>
      <c r="O22" s="171">
        <f t="shared" ref="O22:AC22" si="2">IFERROR(IF(OR((O6+O7)=O21,O6=0),0,O21-O6-O7),"")</f>
        <v>0</v>
      </c>
      <c r="P22" s="171">
        <f t="shared" si="2"/>
        <v>0</v>
      </c>
      <c r="Q22" s="171">
        <f t="shared" si="2"/>
        <v>0</v>
      </c>
      <c r="R22" s="171">
        <f t="shared" si="2"/>
        <v>0</v>
      </c>
      <c r="S22" s="171">
        <f t="shared" si="2"/>
        <v>0</v>
      </c>
      <c r="T22" s="171">
        <f t="shared" si="2"/>
        <v>0</v>
      </c>
      <c r="U22" s="171">
        <f t="shared" si="2"/>
        <v>0</v>
      </c>
      <c r="V22" s="171">
        <f t="shared" si="2"/>
        <v>0</v>
      </c>
      <c r="W22" s="171">
        <f t="shared" si="2"/>
        <v>0</v>
      </c>
      <c r="X22" s="171">
        <f t="shared" si="2"/>
        <v>0</v>
      </c>
      <c r="Y22" s="171">
        <f t="shared" si="2"/>
        <v>0</v>
      </c>
      <c r="Z22" s="171">
        <f t="shared" si="2"/>
        <v>0</v>
      </c>
      <c r="AA22" s="171">
        <f t="shared" si="2"/>
        <v>0</v>
      </c>
      <c r="AB22" s="171">
        <f t="shared" si="2"/>
        <v>0</v>
      </c>
      <c r="AC22" s="268">
        <f t="shared" si="2"/>
        <v>0</v>
      </c>
      <c r="AD22" s="270">
        <f>IFERROR(IF(OR((AD6+AD7)=AD21,AD6=0),0,AD21-AD6-AD7),"")</f>
        <v>0</v>
      </c>
      <c r="AE22" s="271" t="str">
        <f>IF((AD21)=AD6+AD7,"no adjustment needed",IF(AD6=0,"no adjustment needed","adjustment needed"))</f>
        <v>no adjustment needed</v>
      </c>
    </row>
    <row r="23" spans="1:31" ht="19.5" customHeight="1" outlineLevel="1">
      <c r="A23" s="338">
        <f>'Basisdaten zum Projekt'!D13</f>
        <v>45017</v>
      </c>
      <c r="B23" s="340">
        <f>'Basisdaten zum Projekt'!E13</f>
        <v>45747</v>
      </c>
      <c r="C23" s="320">
        <f>IFERROR(SUMIF(B:B,M23,G:G),0)</f>
        <v>0</v>
      </c>
      <c r="D23" s="314">
        <f>MROUND(SUMIF(B:B,M23,F:F),0.5)</f>
        <v>0</v>
      </c>
      <c r="E23" s="322">
        <f>IFERROR(C23/D23,0)</f>
        <v>0</v>
      </c>
      <c r="F23" s="324">
        <f>E23*MROUND(J23,0.5)</f>
        <v>0</v>
      </c>
      <c r="G23" s="326">
        <f>SUMIF(B:B,M23,J:J)</f>
        <v>0</v>
      </c>
      <c r="H23" s="328">
        <f>IFERROR(G23-F23,0)</f>
        <v>0</v>
      </c>
      <c r="I23" s="330">
        <f t="shared" ref="I23:I29" si="3">(SUMIF(B:B,M23,I:I))</f>
        <v>0</v>
      </c>
      <c r="J23" s="332">
        <f>IFERROR(((SUMIF(B:B,M23,AC:AC))/$H$6),0)</f>
        <v>0</v>
      </c>
      <c r="K23" s="314">
        <f>D23-J23</f>
        <v>0</v>
      </c>
      <c r="M23" s="258" t="s">
        <v>87</v>
      </c>
      <c r="N23" s="168">
        <f>IFERROR(IF(($I23&lt;$J23),(SUMIF($B:$B,$M23,N:N)/SUMIF($B:$B,$M23,$AC:$AC)*$I23),(SUMIF($B:$B,$M23,N:N)/SUMIF($B:$B,$M23,$AC:$AC)*$J23)),0)</f>
        <v>0</v>
      </c>
      <c r="O23" s="168">
        <f t="shared" si="1"/>
        <v>0</v>
      </c>
      <c r="P23" s="168">
        <f t="shared" si="1"/>
        <v>0</v>
      </c>
      <c r="Q23" s="168">
        <f t="shared" si="1"/>
        <v>0</v>
      </c>
      <c r="R23" s="168">
        <f t="shared" si="1"/>
        <v>0</v>
      </c>
      <c r="S23" s="168">
        <f t="shared" si="1"/>
        <v>0</v>
      </c>
      <c r="T23" s="168">
        <f t="shared" si="1"/>
        <v>0</v>
      </c>
      <c r="U23" s="168">
        <f t="shared" si="1"/>
        <v>0</v>
      </c>
      <c r="V23" s="168">
        <f t="shared" si="1"/>
        <v>0</v>
      </c>
      <c r="W23" s="168">
        <f t="shared" si="1"/>
        <v>0</v>
      </c>
      <c r="X23" s="168">
        <f t="shared" si="1"/>
        <v>0</v>
      </c>
      <c r="Y23" s="168">
        <f t="shared" si="1"/>
        <v>0</v>
      </c>
      <c r="Z23" s="168">
        <f t="shared" si="1"/>
        <v>0</v>
      </c>
      <c r="AA23" s="168">
        <f t="shared" si="1"/>
        <v>0</v>
      </c>
      <c r="AB23" s="168">
        <f t="shared" si="1"/>
        <v>0</v>
      </c>
      <c r="AC23" s="268">
        <f>SUM(N23:AB23)</f>
        <v>0</v>
      </c>
      <c r="AD23" s="269">
        <f>ROUND(IF(F23&gt;G23,G23,F23),2)</f>
        <v>0</v>
      </c>
      <c r="AE23" s="272"/>
    </row>
    <row r="24" spans="1:31" ht="19.5" customHeight="1" outlineLevel="1">
      <c r="A24" s="339"/>
      <c r="B24" s="341"/>
      <c r="C24" s="321"/>
      <c r="D24" s="315"/>
      <c r="E24" s="323"/>
      <c r="F24" s="325"/>
      <c r="G24" s="327"/>
      <c r="H24" s="329"/>
      <c r="I24" s="331"/>
      <c r="J24" s="333"/>
      <c r="K24" s="315"/>
      <c r="M24" s="259" t="s">
        <v>192</v>
      </c>
      <c r="N24" s="171">
        <f>IFERROR(IF(OR((N8+N9)=N23,N8=0),0,N23-N8-N9),"")</f>
        <v>0</v>
      </c>
      <c r="O24" s="171">
        <f t="shared" ref="O24:AC24" si="4">IFERROR(IF(OR((O8+O9)=O23,O8=0),0,O23-O8-O9),"")</f>
        <v>0</v>
      </c>
      <c r="P24" s="171">
        <f t="shared" si="4"/>
        <v>0</v>
      </c>
      <c r="Q24" s="171">
        <f t="shared" si="4"/>
        <v>0</v>
      </c>
      <c r="R24" s="171">
        <f t="shared" si="4"/>
        <v>0</v>
      </c>
      <c r="S24" s="171">
        <f t="shared" si="4"/>
        <v>0</v>
      </c>
      <c r="T24" s="171">
        <f t="shared" si="4"/>
        <v>0</v>
      </c>
      <c r="U24" s="171">
        <f t="shared" si="4"/>
        <v>0</v>
      </c>
      <c r="V24" s="171">
        <f t="shared" si="4"/>
        <v>0</v>
      </c>
      <c r="W24" s="171">
        <f t="shared" si="4"/>
        <v>0</v>
      </c>
      <c r="X24" s="171">
        <f t="shared" si="4"/>
        <v>0</v>
      </c>
      <c r="Y24" s="171">
        <f t="shared" si="4"/>
        <v>0</v>
      </c>
      <c r="Z24" s="171">
        <f t="shared" si="4"/>
        <v>0</v>
      </c>
      <c r="AA24" s="171">
        <f t="shared" si="4"/>
        <v>0</v>
      </c>
      <c r="AB24" s="171">
        <f t="shared" si="4"/>
        <v>0</v>
      </c>
      <c r="AC24" s="268">
        <f t="shared" si="4"/>
        <v>0</v>
      </c>
      <c r="AD24" s="270">
        <f>IFERROR(IF(OR((AD8+AD9)=AD23,AD8=0),0,AD23-AD8-AD9),"")</f>
        <v>0</v>
      </c>
      <c r="AE24" s="271" t="str">
        <f>IF((AD23)=AD8+AD9,"no adjustment needed",IF(AD8=0,"no adjustment needed","adjustment needed"))</f>
        <v>no adjustment needed</v>
      </c>
    </row>
    <row r="25" spans="1:31" ht="19.5" customHeight="1" outlineLevel="1">
      <c r="A25" s="334" t="str">
        <f>'Basisdaten zum Projekt'!D14</f>
        <v/>
      </c>
      <c r="B25" s="336" t="str">
        <f>'Basisdaten zum Projekt'!E14</f>
        <v/>
      </c>
      <c r="C25" s="320">
        <f>IFERROR(SUMIF(B:B,M25,G:G),0)</f>
        <v>0</v>
      </c>
      <c r="D25" s="314">
        <f>MROUND(SUMIF(B:B,M25,F:F),0.5)</f>
        <v>0</v>
      </c>
      <c r="E25" s="322">
        <f>IFERROR(C25/D25,0)</f>
        <v>0</v>
      </c>
      <c r="F25" s="324">
        <f>E25*MROUND(J25,0.5)</f>
        <v>0</v>
      </c>
      <c r="G25" s="326">
        <f>SUMIF(B:B,M25,J:J)</f>
        <v>0</v>
      </c>
      <c r="H25" s="328">
        <f>IFERROR(G25-F25,0)</f>
        <v>0</v>
      </c>
      <c r="I25" s="330">
        <f t="shared" si="3"/>
        <v>0</v>
      </c>
      <c r="J25" s="332">
        <f>IFERROR(((SUMIF(B:B,M25,AC:AC))/$H$6),0)</f>
        <v>0</v>
      </c>
      <c r="K25" s="314">
        <f t="shared" ref="K25:K29" si="5">D25-J25</f>
        <v>0</v>
      </c>
      <c r="M25" s="260" t="s">
        <v>88</v>
      </c>
      <c r="N25" s="168">
        <f>IFERROR(IF(($I25&lt;$J25),(SUMIF($B:$B,$M25,N:N)/SUMIF($B:$B,$M25,$AC:$AC)*$I25),(SUMIF($B:$B,$M25,N:N)/SUMIF($B:$B,$M25,$AC:$AC)*$J25)),0)</f>
        <v>0</v>
      </c>
      <c r="O25" s="168">
        <f t="shared" si="1"/>
        <v>0</v>
      </c>
      <c r="P25" s="168">
        <f t="shared" si="1"/>
        <v>0</v>
      </c>
      <c r="Q25" s="168">
        <f t="shared" si="1"/>
        <v>0</v>
      </c>
      <c r="R25" s="168">
        <f t="shared" si="1"/>
        <v>0</v>
      </c>
      <c r="S25" s="168">
        <f t="shared" si="1"/>
        <v>0</v>
      </c>
      <c r="T25" s="168">
        <f t="shared" si="1"/>
        <v>0</v>
      </c>
      <c r="U25" s="168">
        <f t="shared" si="1"/>
        <v>0</v>
      </c>
      <c r="V25" s="168">
        <f t="shared" si="1"/>
        <v>0</v>
      </c>
      <c r="W25" s="168">
        <f t="shared" si="1"/>
        <v>0</v>
      </c>
      <c r="X25" s="168">
        <f t="shared" si="1"/>
        <v>0</v>
      </c>
      <c r="Y25" s="168">
        <f t="shared" si="1"/>
        <v>0</v>
      </c>
      <c r="Z25" s="168">
        <f t="shared" si="1"/>
        <v>0</v>
      </c>
      <c r="AA25" s="168">
        <f t="shared" si="1"/>
        <v>0</v>
      </c>
      <c r="AB25" s="168">
        <f t="shared" si="1"/>
        <v>0</v>
      </c>
      <c r="AC25" s="268">
        <f t="shared" ref="AC25:AC59" si="6">SUM(N25:AB25)</f>
        <v>0</v>
      </c>
      <c r="AD25" s="269">
        <f>ROUND(IF(F25&gt;G25,G25,F25),2)</f>
        <v>0</v>
      </c>
      <c r="AE25" s="272"/>
    </row>
    <row r="26" spans="1:31" ht="19.5" customHeight="1" outlineLevel="1">
      <c r="A26" s="335"/>
      <c r="B26" s="337"/>
      <c r="C26" s="321"/>
      <c r="D26" s="315"/>
      <c r="E26" s="323"/>
      <c r="F26" s="325"/>
      <c r="G26" s="327"/>
      <c r="H26" s="329"/>
      <c r="I26" s="331"/>
      <c r="J26" s="333"/>
      <c r="K26" s="315"/>
      <c r="M26" s="261" t="s">
        <v>228</v>
      </c>
      <c r="N26" s="171">
        <f>IFERROR(IF(OR((N10+N11)=N25,N10=0),0,N25-N10-N11),"")</f>
        <v>0</v>
      </c>
      <c r="O26" s="171">
        <f t="shared" ref="O26:AC26" si="7">IFERROR(IF(OR((O10+O11)=O25,O10=0),0,O25-O10-O11),"")</f>
        <v>0</v>
      </c>
      <c r="P26" s="171">
        <f t="shared" si="7"/>
        <v>0</v>
      </c>
      <c r="Q26" s="171">
        <f t="shared" si="7"/>
        <v>0</v>
      </c>
      <c r="R26" s="171">
        <f t="shared" si="7"/>
        <v>0</v>
      </c>
      <c r="S26" s="171">
        <f t="shared" si="7"/>
        <v>0</v>
      </c>
      <c r="T26" s="171">
        <f t="shared" si="7"/>
        <v>0</v>
      </c>
      <c r="U26" s="171">
        <f t="shared" si="7"/>
        <v>0</v>
      </c>
      <c r="V26" s="171">
        <f t="shared" si="7"/>
        <v>0</v>
      </c>
      <c r="W26" s="171">
        <f t="shared" si="7"/>
        <v>0</v>
      </c>
      <c r="X26" s="171">
        <f t="shared" si="7"/>
        <v>0</v>
      </c>
      <c r="Y26" s="171">
        <f t="shared" si="7"/>
        <v>0</v>
      </c>
      <c r="Z26" s="171">
        <f t="shared" si="7"/>
        <v>0</v>
      </c>
      <c r="AA26" s="171">
        <f t="shared" si="7"/>
        <v>0</v>
      </c>
      <c r="AB26" s="171">
        <f t="shared" si="7"/>
        <v>0</v>
      </c>
      <c r="AC26" s="268">
        <f t="shared" si="7"/>
        <v>0</v>
      </c>
      <c r="AD26" s="270">
        <f>IFERROR(IF(OR((AD10+AD11)=AD25,AD10=0),0,AD25-AD10-AD11),"")</f>
        <v>0</v>
      </c>
      <c r="AE26" s="271" t="str">
        <f>IF((AD25)=AD10+AD11,"no adjustment needed",IF(AD10=0,"no adjustment needed","adjustment needed"))</f>
        <v>no adjustment needed</v>
      </c>
    </row>
    <row r="27" spans="1:31" ht="19.5" customHeight="1" outlineLevel="1">
      <c r="A27" s="316" t="str">
        <f>'Basisdaten zum Projekt'!D15</f>
        <v/>
      </c>
      <c r="B27" s="318" t="str">
        <f>'Basisdaten zum Projekt'!E15</f>
        <v/>
      </c>
      <c r="C27" s="320">
        <f>IFERROR(SUMIF(B:B,M27,G:G),0)</f>
        <v>0</v>
      </c>
      <c r="D27" s="314">
        <f>MROUND(SUMIF(B:B,M27,F:F),0.5)</f>
        <v>0</v>
      </c>
      <c r="E27" s="322">
        <f>IFERROR(C27/D27,0)</f>
        <v>0</v>
      </c>
      <c r="F27" s="324">
        <f>E27*MROUND(J27,0.5)</f>
        <v>0</v>
      </c>
      <c r="G27" s="326">
        <f>SUMIF(B:B,M27,J:J)</f>
        <v>0</v>
      </c>
      <c r="H27" s="328">
        <f>IFERROR(G27-F27,0)</f>
        <v>0</v>
      </c>
      <c r="I27" s="330">
        <f t="shared" si="3"/>
        <v>0</v>
      </c>
      <c r="J27" s="332">
        <f>IFERROR(((SUMIF(B:B,M27,AC:AC))/$H$6),0)</f>
        <v>0</v>
      </c>
      <c r="K27" s="314">
        <f t="shared" si="5"/>
        <v>0</v>
      </c>
      <c r="M27" s="262" t="s">
        <v>89</v>
      </c>
      <c r="N27" s="168">
        <f>IFERROR(IF(($I27&lt;$J27),(SUMIF($B:$B,$M27,N:N)/SUMIF($B:$B,$M27,$AC:$AC)*$I27),(SUMIF($B:$B,$M27,N:N)/SUMIF($B:$B,$M27,$AC:$AC)*$J27)),0)</f>
        <v>0</v>
      </c>
      <c r="O27" s="168">
        <f t="shared" si="1"/>
        <v>0</v>
      </c>
      <c r="P27" s="168">
        <f t="shared" si="1"/>
        <v>0</v>
      </c>
      <c r="Q27" s="168">
        <f t="shared" si="1"/>
        <v>0</v>
      </c>
      <c r="R27" s="168">
        <f t="shared" si="1"/>
        <v>0</v>
      </c>
      <c r="S27" s="168">
        <f t="shared" si="1"/>
        <v>0</v>
      </c>
      <c r="T27" s="168">
        <f t="shared" si="1"/>
        <v>0</v>
      </c>
      <c r="U27" s="168">
        <f t="shared" si="1"/>
        <v>0</v>
      </c>
      <c r="V27" s="168">
        <f t="shared" si="1"/>
        <v>0</v>
      </c>
      <c r="W27" s="168">
        <f t="shared" si="1"/>
        <v>0</v>
      </c>
      <c r="X27" s="168">
        <f t="shared" si="1"/>
        <v>0</v>
      </c>
      <c r="Y27" s="168">
        <f t="shared" si="1"/>
        <v>0</v>
      </c>
      <c r="Z27" s="168">
        <f t="shared" si="1"/>
        <v>0</v>
      </c>
      <c r="AA27" s="168">
        <f t="shared" si="1"/>
        <v>0</v>
      </c>
      <c r="AB27" s="168">
        <f t="shared" si="1"/>
        <v>0</v>
      </c>
      <c r="AC27" s="268">
        <f t="shared" si="6"/>
        <v>0</v>
      </c>
      <c r="AD27" s="269">
        <f>ROUND(IF(F27&gt;G27,G27,F27),2)</f>
        <v>0</v>
      </c>
      <c r="AE27" s="227"/>
    </row>
    <row r="28" spans="1:31" ht="19.5" customHeight="1" outlineLevel="1">
      <c r="A28" s="317"/>
      <c r="B28" s="319"/>
      <c r="C28" s="321"/>
      <c r="D28" s="315"/>
      <c r="E28" s="323"/>
      <c r="F28" s="325"/>
      <c r="G28" s="327"/>
      <c r="H28" s="329"/>
      <c r="I28" s="331"/>
      <c r="J28" s="333"/>
      <c r="K28" s="315"/>
      <c r="M28" s="262" t="s">
        <v>264</v>
      </c>
      <c r="N28" s="171">
        <f>IFERROR(IF(OR((N12+N13)=N27,N12=0),0,N27-N12-N13),"")</f>
        <v>0</v>
      </c>
      <c r="O28" s="171">
        <f t="shared" ref="O28:AC28" si="8">IFERROR(IF(OR((O12+O13)=O27,O12=0),0,O27-O12-O13),"")</f>
        <v>0</v>
      </c>
      <c r="P28" s="171">
        <f t="shared" si="8"/>
        <v>0</v>
      </c>
      <c r="Q28" s="171">
        <f t="shared" si="8"/>
        <v>0</v>
      </c>
      <c r="R28" s="171">
        <f t="shared" si="8"/>
        <v>0</v>
      </c>
      <c r="S28" s="171">
        <f t="shared" si="8"/>
        <v>0</v>
      </c>
      <c r="T28" s="171">
        <f t="shared" si="8"/>
        <v>0</v>
      </c>
      <c r="U28" s="171">
        <f t="shared" si="8"/>
        <v>0</v>
      </c>
      <c r="V28" s="171">
        <f t="shared" si="8"/>
        <v>0</v>
      </c>
      <c r="W28" s="171">
        <f t="shared" si="8"/>
        <v>0</v>
      </c>
      <c r="X28" s="171">
        <f t="shared" si="8"/>
        <v>0</v>
      </c>
      <c r="Y28" s="171">
        <f t="shared" si="8"/>
        <v>0</v>
      </c>
      <c r="Z28" s="171">
        <f t="shared" si="8"/>
        <v>0</v>
      </c>
      <c r="AA28" s="171">
        <f t="shared" si="8"/>
        <v>0</v>
      </c>
      <c r="AB28" s="171">
        <f t="shared" si="8"/>
        <v>0</v>
      </c>
      <c r="AC28" s="268">
        <f t="shared" si="8"/>
        <v>0</v>
      </c>
      <c r="AD28" s="270">
        <f>IFERROR(IF(OR((AD12+AD13)=AD27,AD12=0),0,AD27-AD12-AD13),"")</f>
        <v>0</v>
      </c>
      <c r="AE28" s="271" t="str">
        <f>IF((AD27)=AD12+AD13,"no adjustment needed",IF(AD12=0,"no adjustment needed","adjustment needed"))</f>
        <v>no adjustment needed</v>
      </c>
    </row>
    <row r="29" spans="1:31" ht="19.5" customHeight="1" outlineLevel="1">
      <c r="A29" s="175" t="str">
        <f>'Basisdaten zum Projekt'!D16</f>
        <v/>
      </c>
      <c r="B29" s="176" t="str">
        <f>'Basisdaten zum Projekt'!E16</f>
        <v/>
      </c>
      <c r="C29" s="177">
        <f>IFERROR(SUMIF(B:B,M29,G:G),0)</f>
        <v>0</v>
      </c>
      <c r="D29" s="178">
        <f>MROUND(SUMIF(A:A,M29,G:G),0.5)</f>
        <v>0</v>
      </c>
      <c r="E29" s="179">
        <f>IFERROR(C29/D29,0)</f>
        <v>0</v>
      </c>
      <c r="F29" s="180">
        <f>E29*MROUND(J29,0.5)</f>
        <v>0</v>
      </c>
      <c r="G29" s="181">
        <f>SUMIF(B:B,M29,J:J)</f>
        <v>0</v>
      </c>
      <c r="H29" s="182">
        <f>IFERROR(G29-F29,0)</f>
        <v>0</v>
      </c>
      <c r="I29" s="183">
        <f t="shared" si="3"/>
        <v>0</v>
      </c>
      <c r="J29" s="167">
        <f>IFERROR(((SUMIF(B:B,M29,AC:AC))/$H$6),0)</f>
        <v>0</v>
      </c>
      <c r="K29" s="166">
        <f t="shared" si="5"/>
        <v>0</v>
      </c>
      <c r="M29" s="263" t="s">
        <v>90</v>
      </c>
      <c r="N29" s="168">
        <f>IFERROR(IF(($I29&lt;$J29),(SUMIF($B:$B,$M29,N:N)/SUMIF($B:$B,$M29,$AC:$AC)*$I29),(SUMIF($B:$B,$M29,N:N)/SUMIF($B:$B,$M29,$AC:$AC)*$J29)),0)</f>
        <v>0</v>
      </c>
      <c r="O29" s="168">
        <f t="shared" si="1"/>
        <v>0</v>
      </c>
      <c r="P29" s="168">
        <f t="shared" si="1"/>
        <v>0</v>
      </c>
      <c r="Q29" s="168">
        <f t="shared" si="1"/>
        <v>0</v>
      </c>
      <c r="R29" s="168">
        <f t="shared" si="1"/>
        <v>0</v>
      </c>
      <c r="S29" s="168">
        <f t="shared" si="1"/>
        <v>0</v>
      </c>
      <c r="T29" s="168">
        <f t="shared" si="1"/>
        <v>0</v>
      </c>
      <c r="U29" s="168">
        <f t="shared" si="1"/>
        <v>0</v>
      </c>
      <c r="V29" s="168">
        <f t="shared" si="1"/>
        <v>0</v>
      </c>
      <c r="W29" s="168">
        <f t="shared" si="1"/>
        <v>0</v>
      </c>
      <c r="X29" s="168">
        <f t="shared" si="1"/>
        <v>0</v>
      </c>
      <c r="Y29" s="168">
        <f t="shared" si="1"/>
        <v>0</v>
      </c>
      <c r="Z29" s="168">
        <f t="shared" si="1"/>
        <v>0</v>
      </c>
      <c r="AA29" s="168">
        <f t="shared" si="1"/>
        <v>0</v>
      </c>
      <c r="AB29" s="168">
        <f t="shared" si="1"/>
        <v>0</v>
      </c>
      <c r="AC29" s="268">
        <f t="shared" si="6"/>
        <v>0</v>
      </c>
      <c r="AD29" s="269">
        <f>ROUND(IF(F29&gt;G29,G29,F29),2)</f>
        <v>0</v>
      </c>
      <c r="AE29" s="227"/>
    </row>
    <row r="30" spans="1:31" outlineLevel="1">
      <c r="A30" s="184"/>
      <c r="B30" s="184"/>
      <c r="C30" s="96"/>
      <c r="D30" s="96"/>
      <c r="E30" s="185"/>
      <c r="F30" s="186"/>
      <c r="G30" s="187"/>
      <c r="H30" s="155"/>
      <c r="J30" s="186"/>
      <c r="K30" s="188"/>
      <c r="M30" s="151"/>
      <c r="N30" s="151"/>
      <c r="O30" s="151"/>
      <c r="P30" s="151"/>
      <c r="Q30" s="151"/>
      <c r="R30" s="151"/>
      <c r="S30" s="151"/>
      <c r="T30" s="151"/>
      <c r="U30" s="151"/>
      <c r="V30" s="151"/>
      <c r="W30" s="151"/>
      <c r="X30" s="151"/>
      <c r="Y30" s="151"/>
      <c r="Z30" s="151"/>
      <c r="AA30" s="151"/>
      <c r="AB30" s="151"/>
      <c r="AC30" s="151"/>
      <c r="AD30" s="151"/>
    </row>
    <row r="31" spans="1:31" outlineLevel="1">
      <c r="A31" s="184"/>
      <c r="B31" s="184"/>
      <c r="C31" s="184"/>
      <c r="D31" s="184"/>
      <c r="E31" s="185"/>
      <c r="F31" s="186"/>
      <c r="G31" s="187"/>
      <c r="H31" s="155"/>
      <c r="K31" s="188"/>
      <c r="M31" s="151"/>
      <c r="N31" s="151"/>
      <c r="O31" s="151"/>
      <c r="P31" s="151"/>
      <c r="Q31" s="151"/>
      <c r="R31" s="151"/>
      <c r="S31" s="151"/>
      <c r="T31" s="151"/>
      <c r="U31" s="151"/>
      <c r="V31" s="151"/>
      <c r="W31" s="151"/>
      <c r="X31" s="151"/>
      <c r="Y31" s="151"/>
      <c r="Z31" s="151"/>
      <c r="AA31" s="151"/>
      <c r="AB31" s="151"/>
      <c r="AC31" s="151"/>
      <c r="AD31" s="151"/>
    </row>
    <row r="32" spans="1:31" ht="31.5">
      <c r="C32" s="305" t="s">
        <v>64</v>
      </c>
      <c r="D32" s="305"/>
      <c r="E32" s="305"/>
      <c r="F32" s="305"/>
      <c r="G32" s="305"/>
      <c r="H32" s="305"/>
      <c r="I32" s="305"/>
      <c r="J32" s="190"/>
      <c r="N32" s="120"/>
    </row>
    <row r="33" spans="1:31">
      <c r="N33" s="120"/>
    </row>
    <row r="34" spans="1:31" ht="47.25" customHeight="1">
      <c r="C34" s="52" t="s">
        <v>366</v>
      </c>
      <c r="D34" s="52" t="s">
        <v>367</v>
      </c>
      <c r="E34" s="52" t="s">
        <v>368</v>
      </c>
      <c r="F34" s="52" t="s">
        <v>395</v>
      </c>
      <c r="G34" s="52" t="s">
        <v>370</v>
      </c>
      <c r="H34" s="191"/>
      <c r="I34" s="192"/>
      <c r="J34" s="192"/>
      <c r="M34" s="120"/>
    </row>
    <row r="35" spans="1:31" ht="15" customHeight="1" outlineLevel="1">
      <c r="C35" s="193">
        <f>IF('Basisdaten zum Projekt'!C5=0,0,DATE(YEAR('Basisdaten zum Projekt'!C5),1,1))</f>
        <v>44562</v>
      </c>
      <c r="D35" s="194">
        <f>F60</f>
        <v>0</v>
      </c>
      <c r="E35" s="195">
        <f>IFERROR(AC61,0)</f>
        <v>0</v>
      </c>
      <c r="F35" s="196">
        <f t="shared" ref="F35:F41" si="9">D35-E35</f>
        <v>0</v>
      </c>
      <c r="G35" s="197" t="str">
        <f>INDEX($B$1:B149,SUMPRODUCT(MAX((B48:B59&lt;&gt;"")*ROW(B48:B59))))</f>
        <v>P1</v>
      </c>
      <c r="H35" s="306" t="s">
        <v>371</v>
      </c>
      <c r="I35" s="198"/>
      <c r="J35" s="198"/>
      <c r="K35" s="199"/>
      <c r="L35" s="200"/>
      <c r="M35" s="201"/>
    </row>
    <row r="36" spans="1:31" outlineLevel="1">
      <c r="C36" s="193">
        <f>IFERROR(IF(EDATE(C35,12)&lt;=(DATE(YEAR('Basisdaten zum Projekt'!$C$6),1,1)),EDATE(C35,12),""),"")</f>
        <v>44927</v>
      </c>
      <c r="D36" s="194">
        <f>F75</f>
        <v>0</v>
      </c>
      <c r="E36" s="195">
        <f>IFERROR(AC76,0)</f>
        <v>0</v>
      </c>
      <c r="F36" s="196">
        <f t="shared" si="9"/>
        <v>0</v>
      </c>
      <c r="G36" s="197" t="str">
        <f>INDEX(B1:B149,SUMPRODUCT(MAX((B63:B74&lt;&gt;"")*ROW(B63:B74))))</f>
        <v>P2</v>
      </c>
      <c r="H36" s="306"/>
      <c r="I36" s="198"/>
      <c r="J36" s="198"/>
      <c r="K36" s="199"/>
      <c r="L36" s="199"/>
      <c r="M36" s="120"/>
    </row>
    <row r="37" spans="1:31" outlineLevel="1">
      <c r="C37" s="193">
        <f>IFERROR(IF(EDATE(C36,12)&lt;=(DATE(YEAR('Basisdaten zum Projekt'!$C$6),1,1)),EDATE(C36,12),""),"")</f>
        <v>45292</v>
      </c>
      <c r="D37" s="194">
        <f>F90</f>
        <v>0</v>
      </c>
      <c r="E37" s="195">
        <f>IFERROR(AC91,0)</f>
        <v>0</v>
      </c>
      <c r="F37" s="196">
        <f t="shared" si="9"/>
        <v>0</v>
      </c>
      <c r="G37" s="197" t="str">
        <f>INDEX(B1:B149,SUMPRODUCT(MAX((B78:B89&lt;&gt;"")*ROW(B78:B89))))</f>
        <v>P2</v>
      </c>
      <c r="H37" s="306"/>
    </row>
    <row r="38" spans="1:31" outlineLevel="1">
      <c r="C38" s="193">
        <f>IFERROR(IF(EDATE(C37,12)&lt;=(DATE(YEAR('Basisdaten zum Projekt'!$C$6),1,1)),EDATE(C37,12),""),"")</f>
        <v>45658</v>
      </c>
      <c r="D38" s="194">
        <f>F105</f>
        <v>0</v>
      </c>
      <c r="E38" s="195">
        <f>IFERROR(AC106,0)</f>
        <v>0</v>
      </c>
      <c r="F38" s="196">
        <f t="shared" si="9"/>
        <v>0</v>
      </c>
      <c r="G38" s="197" t="str">
        <f>INDEX(B1:B149,SUMPRODUCT(MAX((B93:B104&lt;&gt;"")*ROW(B93:B104))))</f>
        <v>P2</v>
      </c>
      <c r="H38" s="306"/>
      <c r="M38" s="120"/>
    </row>
    <row r="39" spans="1:31" outlineLevel="1">
      <c r="C39" s="193" t="str">
        <f>IFERROR(IF(EDATE(C38,12)&lt;=(DATE(YEAR('Basisdaten zum Projekt'!$C$6),1,1)),EDATE(C38,12),""),"")</f>
        <v/>
      </c>
      <c r="D39" s="194">
        <f>F120</f>
        <v>0</v>
      </c>
      <c r="E39" s="195">
        <f>IFERROR(AC121,0)</f>
        <v>0</v>
      </c>
      <c r="F39" s="196">
        <f t="shared" si="9"/>
        <v>0</v>
      </c>
      <c r="G39" s="197">
        <f>INDEX(B1:B149,SUMPRODUCT(MAX((B108:B119&lt;&gt;"")*ROW(B108:B119))))</f>
        <v>0</v>
      </c>
      <c r="H39" s="306"/>
      <c r="M39" s="202"/>
    </row>
    <row r="40" spans="1:31" outlineLevel="1">
      <c r="C40" s="193" t="str">
        <f>IFERROR(IF(EDATE(C39,12)&lt;=(DATE(YEAR('Basisdaten zum Projekt'!$C$6),1,1)),EDATE(C39,12),""),"")</f>
        <v/>
      </c>
      <c r="D40" s="194">
        <f>F135</f>
        <v>0</v>
      </c>
      <c r="E40" s="195">
        <f>IFERROR(AC136,0)</f>
        <v>0</v>
      </c>
      <c r="F40" s="196">
        <f t="shared" si="9"/>
        <v>0</v>
      </c>
      <c r="G40" s="197">
        <f>INDEX(B1:B149,SUMPRODUCT(MAX((B123:B134&lt;&gt;"")*ROW(B123:B134))))</f>
        <v>0</v>
      </c>
      <c r="H40" s="306"/>
      <c r="M40" s="120"/>
    </row>
    <row r="41" spans="1:31" outlineLevel="1">
      <c r="C41" s="193" t="str">
        <f>IFERROR(IF(EDATE(C40,12)&lt;=(DATE(YEAR('Basisdaten zum Projekt'!$C$6),1,1)),EDATE(C40,12),""),"")</f>
        <v/>
      </c>
      <c r="D41" s="194">
        <f>F150</f>
        <v>0</v>
      </c>
      <c r="E41" s="195">
        <f>IFERROR(AC151,0)</f>
        <v>0</v>
      </c>
      <c r="F41" s="196">
        <f t="shared" si="9"/>
        <v>0</v>
      </c>
      <c r="G41" s="197">
        <f>INDEX(B1:B149,SUMPRODUCT(MAX((B138:B149&lt;&gt;"")*ROW(B138:B149))))</f>
        <v>0</v>
      </c>
      <c r="H41" s="306"/>
      <c r="N41" s="120"/>
    </row>
    <row r="42" spans="1:31" outlineLevel="1">
      <c r="E42" s="203"/>
      <c r="F42" s="204"/>
      <c r="G42" s="154"/>
      <c r="H42" s="205"/>
      <c r="I42" s="206"/>
      <c r="J42" s="207"/>
      <c r="O42" s="120"/>
    </row>
    <row r="43" spans="1:31" ht="24.75" customHeight="1" outlineLevel="1">
      <c r="E43" s="203"/>
      <c r="F43" s="204"/>
      <c r="G43" s="154"/>
      <c r="H43" s="205"/>
      <c r="I43" s="208"/>
      <c r="J43" s="208"/>
      <c r="K43" s="207"/>
      <c r="O43" s="120"/>
    </row>
    <row r="44" spans="1:31" ht="33.75">
      <c r="B44" s="305" t="s">
        <v>58</v>
      </c>
      <c r="C44" s="305"/>
      <c r="D44" s="305"/>
      <c r="E44" s="305"/>
      <c r="F44" s="305"/>
      <c r="G44" s="305"/>
      <c r="H44" s="305"/>
      <c r="I44" s="305"/>
      <c r="J44" s="305"/>
      <c r="K44" s="209"/>
      <c r="M44" s="307" t="s">
        <v>60</v>
      </c>
      <c r="N44" s="307"/>
      <c r="O44" s="307"/>
      <c r="P44" s="307"/>
      <c r="Q44" s="307"/>
      <c r="R44" s="307"/>
      <c r="S44" s="307"/>
      <c r="T44" s="307"/>
      <c r="U44" s="307"/>
      <c r="V44" s="307"/>
      <c r="W44" s="307"/>
      <c r="X44" s="307"/>
      <c r="Y44" s="307"/>
      <c r="Z44" s="307"/>
      <c r="AA44" s="307"/>
      <c r="AB44" s="307"/>
      <c r="AC44" s="307"/>
      <c r="AD44" s="307"/>
      <c r="AE44" s="307"/>
    </row>
    <row r="45" spans="1:31">
      <c r="A45" s="50"/>
      <c r="E45" s="50"/>
    </row>
    <row r="46" spans="1:31" ht="15.75" customHeight="1">
      <c r="B46" s="210"/>
      <c r="C46" s="210"/>
      <c r="D46" s="210"/>
      <c r="E46" s="308" t="s">
        <v>353</v>
      </c>
      <c r="F46" s="309"/>
      <c r="G46" s="310"/>
      <c r="H46" s="308" t="s">
        <v>354</v>
      </c>
      <c r="I46" s="309"/>
      <c r="J46" s="310"/>
      <c r="N46" s="311" t="s">
        <v>372</v>
      </c>
      <c r="O46" s="312"/>
      <c r="P46" s="312"/>
      <c r="Q46" s="312"/>
      <c r="R46" s="312"/>
      <c r="S46" s="312"/>
      <c r="T46" s="312"/>
      <c r="U46" s="312"/>
      <c r="V46" s="312"/>
      <c r="W46" s="312"/>
      <c r="X46" s="312"/>
      <c r="Y46" s="312"/>
      <c r="Z46" s="312"/>
      <c r="AA46" s="312"/>
      <c r="AB46" s="312"/>
      <c r="AC46" s="313"/>
    </row>
    <row r="47" spans="1:31" ht="49.5" customHeight="1">
      <c r="B47" s="211" t="s">
        <v>117</v>
      </c>
      <c r="C47" s="211" t="s">
        <v>80</v>
      </c>
      <c r="D47" s="212" t="s">
        <v>373</v>
      </c>
      <c r="E47" s="213" t="s">
        <v>374</v>
      </c>
      <c r="F47" s="36" t="s">
        <v>375</v>
      </c>
      <c r="G47" s="214" t="s">
        <v>376</v>
      </c>
      <c r="H47" s="215" t="s">
        <v>374</v>
      </c>
      <c r="I47" s="36" t="s">
        <v>375</v>
      </c>
      <c r="J47" s="214" t="s">
        <v>377</v>
      </c>
      <c r="M47" s="36" t="s">
        <v>373</v>
      </c>
      <c r="N47" s="216" t="s">
        <v>378</v>
      </c>
      <c r="O47" s="216" t="s">
        <v>379</v>
      </c>
      <c r="P47" s="216" t="s">
        <v>380</v>
      </c>
      <c r="Q47" s="216" t="s">
        <v>381</v>
      </c>
      <c r="R47" s="216" t="s">
        <v>382</v>
      </c>
      <c r="S47" s="36" t="s">
        <v>383</v>
      </c>
      <c r="T47" s="36" t="s">
        <v>384</v>
      </c>
      <c r="U47" s="36" t="s">
        <v>385</v>
      </c>
      <c r="V47" s="36" t="s">
        <v>386</v>
      </c>
      <c r="W47" s="36" t="s">
        <v>387</v>
      </c>
      <c r="X47" s="36" t="s">
        <v>388</v>
      </c>
      <c r="Y47" s="36" t="s">
        <v>389</v>
      </c>
      <c r="Z47" s="36" t="s">
        <v>390</v>
      </c>
      <c r="AA47" s="36" t="s">
        <v>391</v>
      </c>
      <c r="AB47" s="36" t="s">
        <v>392</v>
      </c>
      <c r="AC47" s="216" t="s">
        <v>393</v>
      </c>
      <c r="AE47" s="217"/>
    </row>
    <row r="48" spans="1:31" outlineLevel="1">
      <c r="B48" s="218"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8">
        <f>IF(DATE(YEAR('Basisdaten zum Projekt'!$C$5),MONTH('Basisdaten zum Projekt'!$C$5),1)=D48,1,0)</f>
        <v>0</v>
      </c>
      <c r="D48" s="219">
        <f>IF('Basisdaten zum Projekt'!C5=0,0,DATE(YEAR('Basisdaten zum Projekt'!$C$5),1,1))</f>
        <v>44562</v>
      </c>
      <c r="E48" s="220"/>
      <c r="F48" s="168">
        <f t="shared" ref="F48:F59" si="10">215/12*E48</f>
        <v>0</v>
      </c>
      <c r="G48" s="221"/>
      <c r="H48" s="220"/>
      <c r="I48" s="168">
        <f t="shared" ref="I48:I59" si="11">215/12*H48</f>
        <v>0</v>
      </c>
      <c r="J48" s="222"/>
      <c r="M48" s="219">
        <f t="shared" ref="M48:M105" si="12">D48</f>
        <v>44562</v>
      </c>
      <c r="N48" s="223"/>
      <c r="O48" s="223"/>
      <c r="P48" s="223"/>
      <c r="Q48" s="223"/>
      <c r="R48" s="223"/>
      <c r="S48" s="223"/>
      <c r="T48" s="223"/>
      <c r="U48" s="223"/>
      <c r="V48" s="223"/>
      <c r="W48" s="223"/>
      <c r="X48" s="223"/>
      <c r="Y48" s="223"/>
      <c r="Z48" s="223"/>
      <c r="AA48" s="223"/>
      <c r="AB48" s="223"/>
      <c r="AC48" s="195">
        <f t="shared" si="6"/>
        <v>0</v>
      </c>
      <c r="AE48" s="217"/>
    </row>
    <row r="49" spans="2:31" outlineLevel="1">
      <c r="B49" s="218"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8">
        <f>IF(C48&gt;0,C48+1,IF(DATE(YEAR('Basisdaten zum Projekt'!$C$5),MONTH('Basisdaten zum Projekt'!$C$5),1)=D49,1,0))</f>
        <v>0</v>
      </c>
      <c r="D49" s="219">
        <f t="shared" ref="D49:D59" si="13">DATE(YEAR(D48),MONTH(D48)+1,DAY(D48))</f>
        <v>44593</v>
      </c>
      <c r="E49" s="220"/>
      <c r="F49" s="168">
        <f t="shared" si="10"/>
        <v>0</v>
      </c>
      <c r="G49" s="221"/>
      <c r="H49" s="220"/>
      <c r="I49" s="168">
        <f t="shared" si="11"/>
        <v>0</v>
      </c>
      <c r="J49" s="222"/>
      <c r="M49" s="219">
        <f t="shared" si="12"/>
        <v>44593</v>
      </c>
      <c r="N49" s="223"/>
      <c r="O49" s="223"/>
      <c r="P49" s="223"/>
      <c r="Q49" s="223"/>
      <c r="R49" s="223"/>
      <c r="S49" s="223"/>
      <c r="T49" s="223"/>
      <c r="U49" s="223"/>
      <c r="V49" s="223"/>
      <c r="W49" s="223"/>
      <c r="X49" s="223"/>
      <c r="Y49" s="223"/>
      <c r="Z49" s="223"/>
      <c r="AA49" s="223"/>
      <c r="AB49" s="223"/>
      <c r="AC49" s="195">
        <f t="shared" si="6"/>
        <v>0</v>
      </c>
      <c r="AE49" s="217"/>
    </row>
    <row r="50" spans="2:31" outlineLevel="1">
      <c r="B50" s="218"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8">
        <f>IF(C49&gt;0,C49+1,IF(DATE(YEAR('Basisdaten zum Projekt'!$C$5),MONTH('Basisdaten zum Projekt'!$C$5),1)=D50,1,0))</f>
        <v>0</v>
      </c>
      <c r="D50" s="219">
        <f t="shared" si="13"/>
        <v>44621</v>
      </c>
      <c r="E50" s="220"/>
      <c r="F50" s="168">
        <f t="shared" si="10"/>
        <v>0</v>
      </c>
      <c r="G50" s="221"/>
      <c r="H50" s="220"/>
      <c r="I50" s="168">
        <f t="shared" si="11"/>
        <v>0</v>
      </c>
      <c r="J50" s="222"/>
      <c r="M50" s="219">
        <f t="shared" si="12"/>
        <v>44621</v>
      </c>
      <c r="N50" s="223"/>
      <c r="O50" s="223"/>
      <c r="P50" s="223"/>
      <c r="Q50" s="223"/>
      <c r="R50" s="223"/>
      <c r="S50" s="223"/>
      <c r="T50" s="223"/>
      <c r="U50" s="223"/>
      <c r="V50" s="223"/>
      <c r="W50" s="223"/>
      <c r="X50" s="223"/>
      <c r="Y50" s="223"/>
      <c r="Z50" s="223"/>
      <c r="AA50" s="223"/>
      <c r="AB50" s="223"/>
      <c r="AC50" s="195">
        <f t="shared" si="6"/>
        <v>0</v>
      </c>
      <c r="AE50" s="217"/>
    </row>
    <row r="51" spans="2:31" outlineLevel="1">
      <c r="B51" s="218"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P1</v>
      </c>
      <c r="C51" s="218">
        <f>IF(C50&gt;0,C50+1,IF(DATE(YEAR('Basisdaten zum Projekt'!$C$5),MONTH('Basisdaten zum Projekt'!$C$5),1)=D51,1,0))</f>
        <v>1</v>
      </c>
      <c r="D51" s="219">
        <f t="shared" si="13"/>
        <v>44652</v>
      </c>
      <c r="E51" s="220"/>
      <c r="F51" s="168">
        <f t="shared" si="10"/>
        <v>0</v>
      </c>
      <c r="G51" s="221"/>
      <c r="H51" s="220"/>
      <c r="I51" s="168">
        <f t="shared" si="11"/>
        <v>0</v>
      </c>
      <c r="J51" s="222"/>
      <c r="M51" s="219">
        <f t="shared" si="12"/>
        <v>44652</v>
      </c>
      <c r="N51" s="223"/>
      <c r="O51" s="223"/>
      <c r="P51" s="223"/>
      <c r="Q51" s="223"/>
      <c r="R51" s="223"/>
      <c r="S51" s="223"/>
      <c r="T51" s="223"/>
      <c r="U51" s="223"/>
      <c r="V51" s="223"/>
      <c r="W51" s="223"/>
      <c r="X51" s="223"/>
      <c r="Y51" s="223"/>
      <c r="Z51" s="223"/>
      <c r="AA51" s="223"/>
      <c r="AB51" s="223"/>
      <c r="AC51" s="195">
        <f t="shared" si="6"/>
        <v>0</v>
      </c>
      <c r="AD51" s="224"/>
    </row>
    <row r="52" spans="2:31" outlineLevel="1">
      <c r="B52" s="218"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P1</v>
      </c>
      <c r="C52" s="218">
        <f>IF(C51&gt;0,C51+1,IF(DATE(YEAR('Basisdaten zum Projekt'!$C$5),MONTH('Basisdaten zum Projekt'!$C$5),1)=D52,1,0))</f>
        <v>2</v>
      </c>
      <c r="D52" s="219">
        <f t="shared" si="13"/>
        <v>44682</v>
      </c>
      <c r="E52" s="220"/>
      <c r="F52" s="168">
        <f t="shared" si="10"/>
        <v>0</v>
      </c>
      <c r="G52" s="225"/>
      <c r="H52" s="220"/>
      <c r="I52" s="168">
        <f t="shared" si="11"/>
        <v>0</v>
      </c>
      <c r="J52" s="226"/>
      <c r="M52" s="219">
        <f t="shared" si="12"/>
        <v>44682</v>
      </c>
      <c r="N52" s="223"/>
      <c r="O52" s="223"/>
      <c r="P52" s="223"/>
      <c r="Q52" s="223"/>
      <c r="R52" s="223"/>
      <c r="S52" s="223"/>
      <c r="T52" s="223"/>
      <c r="U52" s="223"/>
      <c r="V52" s="223"/>
      <c r="W52" s="223"/>
      <c r="X52" s="223"/>
      <c r="Y52" s="223"/>
      <c r="Z52" s="223"/>
      <c r="AA52" s="223"/>
      <c r="AB52" s="223"/>
      <c r="AC52" s="195">
        <f t="shared" si="6"/>
        <v>0</v>
      </c>
      <c r="AD52" s="224"/>
      <c r="AE52" s="217"/>
    </row>
    <row r="53" spans="2:31" outlineLevel="1">
      <c r="B53" s="218"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P1</v>
      </c>
      <c r="C53" s="218">
        <f>IF(C52&gt;0,C52+1,IF(DATE(YEAR('Basisdaten zum Projekt'!$C$5),MONTH('Basisdaten zum Projekt'!$C$5),1)=D53,1,0))</f>
        <v>3</v>
      </c>
      <c r="D53" s="219">
        <f t="shared" si="13"/>
        <v>44713</v>
      </c>
      <c r="E53" s="220"/>
      <c r="F53" s="168">
        <f t="shared" si="10"/>
        <v>0</v>
      </c>
      <c r="G53" s="225"/>
      <c r="H53" s="220"/>
      <c r="I53" s="168">
        <f t="shared" si="11"/>
        <v>0</v>
      </c>
      <c r="J53" s="226"/>
      <c r="M53" s="219">
        <f t="shared" si="12"/>
        <v>44713</v>
      </c>
      <c r="N53" s="223"/>
      <c r="O53" s="223"/>
      <c r="P53" s="223"/>
      <c r="Q53" s="223"/>
      <c r="R53" s="223"/>
      <c r="S53" s="223"/>
      <c r="T53" s="223"/>
      <c r="U53" s="223"/>
      <c r="V53" s="223"/>
      <c r="W53" s="223"/>
      <c r="X53" s="223"/>
      <c r="Y53" s="223"/>
      <c r="Z53" s="223"/>
      <c r="AA53" s="223"/>
      <c r="AB53" s="223"/>
      <c r="AC53" s="195">
        <f t="shared" si="6"/>
        <v>0</v>
      </c>
      <c r="AD53" s="224"/>
      <c r="AE53" s="217"/>
    </row>
    <row r="54" spans="2:31" outlineLevel="1">
      <c r="B54" s="218"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P1</v>
      </c>
      <c r="C54" s="218">
        <f>IF(C53&gt;0,C53+1,IF(DATE(YEAR('Basisdaten zum Projekt'!$C$5),MONTH('Basisdaten zum Projekt'!$C$5),1)=D54,1,0))</f>
        <v>4</v>
      </c>
      <c r="D54" s="219">
        <f t="shared" si="13"/>
        <v>44743</v>
      </c>
      <c r="E54" s="220"/>
      <c r="F54" s="168">
        <f t="shared" si="10"/>
        <v>0</v>
      </c>
      <c r="G54" s="225"/>
      <c r="H54" s="220"/>
      <c r="I54" s="168">
        <f t="shared" si="11"/>
        <v>0</v>
      </c>
      <c r="J54" s="226"/>
      <c r="M54" s="219">
        <f t="shared" si="12"/>
        <v>44743</v>
      </c>
      <c r="N54" s="223"/>
      <c r="O54" s="223"/>
      <c r="P54" s="223"/>
      <c r="Q54" s="223"/>
      <c r="R54" s="223"/>
      <c r="S54" s="223"/>
      <c r="T54" s="223"/>
      <c r="U54" s="223"/>
      <c r="V54" s="223"/>
      <c r="W54" s="223"/>
      <c r="X54" s="223"/>
      <c r="Y54" s="223"/>
      <c r="Z54" s="223"/>
      <c r="AA54" s="223"/>
      <c r="AB54" s="223"/>
      <c r="AC54" s="195">
        <f t="shared" si="6"/>
        <v>0</v>
      </c>
      <c r="AD54" s="224"/>
      <c r="AE54" s="209"/>
    </row>
    <row r="55" spans="2:31" outlineLevel="1">
      <c r="B55" s="218"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P1</v>
      </c>
      <c r="C55" s="218">
        <f>IF(C54&gt;0,C54+1,IF(DATE(YEAR('Basisdaten zum Projekt'!$C$5),MONTH('Basisdaten zum Projekt'!$C$5),1)=D55,1,0))</f>
        <v>5</v>
      </c>
      <c r="D55" s="219">
        <f t="shared" si="13"/>
        <v>44774</v>
      </c>
      <c r="E55" s="220"/>
      <c r="F55" s="168">
        <f t="shared" si="10"/>
        <v>0</v>
      </c>
      <c r="G55" s="221"/>
      <c r="H55" s="220"/>
      <c r="I55" s="168">
        <f t="shared" si="11"/>
        <v>0</v>
      </c>
      <c r="J55" s="222"/>
      <c r="M55" s="219">
        <f t="shared" si="12"/>
        <v>44774</v>
      </c>
      <c r="N55" s="223"/>
      <c r="O55" s="223"/>
      <c r="P55" s="223"/>
      <c r="Q55" s="223"/>
      <c r="R55" s="223"/>
      <c r="S55" s="223"/>
      <c r="T55" s="223"/>
      <c r="U55" s="223"/>
      <c r="V55" s="223"/>
      <c r="W55" s="223"/>
      <c r="X55" s="223"/>
      <c r="Y55" s="223"/>
      <c r="Z55" s="223"/>
      <c r="AA55" s="223"/>
      <c r="AB55" s="223"/>
      <c r="AC55" s="195">
        <f t="shared" si="6"/>
        <v>0</v>
      </c>
      <c r="AD55" s="224"/>
      <c r="AE55" s="209"/>
    </row>
    <row r="56" spans="2:31" outlineLevel="1">
      <c r="B56" s="218"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P1</v>
      </c>
      <c r="C56" s="218">
        <f>IF(C55&gt;0,C55+1,IF(DATE(YEAR('Basisdaten zum Projekt'!$C$5),MONTH('Basisdaten zum Projekt'!$C$5),1)=D56,1,0))</f>
        <v>6</v>
      </c>
      <c r="D56" s="219">
        <f t="shared" si="13"/>
        <v>44805</v>
      </c>
      <c r="E56" s="220"/>
      <c r="F56" s="168">
        <f t="shared" si="10"/>
        <v>0</v>
      </c>
      <c r="G56" s="221"/>
      <c r="H56" s="220"/>
      <c r="I56" s="168">
        <f t="shared" si="11"/>
        <v>0</v>
      </c>
      <c r="J56" s="222"/>
      <c r="M56" s="219">
        <f t="shared" si="12"/>
        <v>44805</v>
      </c>
      <c r="N56" s="223"/>
      <c r="O56" s="223"/>
      <c r="P56" s="223"/>
      <c r="Q56" s="223"/>
      <c r="R56" s="223"/>
      <c r="S56" s="223"/>
      <c r="T56" s="223"/>
      <c r="U56" s="223"/>
      <c r="V56" s="223"/>
      <c r="W56" s="223"/>
      <c r="X56" s="223"/>
      <c r="Y56" s="223"/>
      <c r="Z56" s="223"/>
      <c r="AA56" s="223"/>
      <c r="AB56" s="223"/>
      <c r="AC56" s="195">
        <f t="shared" si="6"/>
        <v>0</v>
      </c>
      <c r="AD56" s="224"/>
    </row>
    <row r="57" spans="2:31" outlineLevel="1">
      <c r="B57" s="218"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P1</v>
      </c>
      <c r="C57" s="218">
        <f>IF(C56&gt;0,C56+1,IF(DATE(YEAR('Basisdaten zum Projekt'!$C$5),MONTH('Basisdaten zum Projekt'!$C$5),1)=D57,1,0))</f>
        <v>7</v>
      </c>
      <c r="D57" s="219">
        <f t="shared" si="13"/>
        <v>44835</v>
      </c>
      <c r="E57" s="220"/>
      <c r="F57" s="168">
        <f t="shared" si="10"/>
        <v>0</v>
      </c>
      <c r="G57" s="221"/>
      <c r="H57" s="220"/>
      <c r="I57" s="168">
        <f t="shared" si="11"/>
        <v>0</v>
      </c>
      <c r="J57" s="222"/>
      <c r="M57" s="219">
        <f t="shared" si="12"/>
        <v>44835</v>
      </c>
      <c r="N57" s="223"/>
      <c r="O57" s="223"/>
      <c r="P57" s="223"/>
      <c r="Q57" s="223"/>
      <c r="R57" s="223"/>
      <c r="S57" s="223"/>
      <c r="T57" s="223"/>
      <c r="U57" s="223"/>
      <c r="V57" s="223"/>
      <c r="W57" s="223"/>
      <c r="X57" s="223"/>
      <c r="Y57" s="223"/>
      <c r="Z57" s="223"/>
      <c r="AA57" s="223"/>
      <c r="AB57" s="223"/>
      <c r="AC57" s="195">
        <f t="shared" si="6"/>
        <v>0</v>
      </c>
      <c r="AD57" s="224"/>
      <c r="AE57" s="227"/>
    </row>
    <row r="58" spans="2:31" outlineLevel="1">
      <c r="B58" s="218"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P1</v>
      </c>
      <c r="C58" s="218">
        <f>IF(C57&gt;0,C57+1,IF(DATE(YEAR('Basisdaten zum Projekt'!$C$5),MONTH('Basisdaten zum Projekt'!$C$5),1)=D58,1,0))</f>
        <v>8</v>
      </c>
      <c r="D58" s="219">
        <f t="shared" si="13"/>
        <v>44866</v>
      </c>
      <c r="E58" s="220"/>
      <c r="F58" s="168">
        <f t="shared" si="10"/>
        <v>0</v>
      </c>
      <c r="G58" s="221"/>
      <c r="H58" s="220"/>
      <c r="I58" s="168">
        <f t="shared" si="11"/>
        <v>0</v>
      </c>
      <c r="J58" s="222"/>
      <c r="M58" s="219">
        <f t="shared" si="12"/>
        <v>44866</v>
      </c>
      <c r="N58" s="223"/>
      <c r="O58" s="223"/>
      <c r="P58" s="223"/>
      <c r="Q58" s="223"/>
      <c r="R58" s="223"/>
      <c r="S58" s="223"/>
      <c r="T58" s="223"/>
      <c r="U58" s="223"/>
      <c r="V58" s="223"/>
      <c r="W58" s="223"/>
      <c r="X58" s="223"/>
      <c r="Y58" s="223"/>
      <c r="Z58" s="223"/>
      <c r="AA58" s="223"/>
      <c r="AB58" s="223"/>
      <c r="AC58" s="195">
        <f t="shared" si="6"/>
        <v>0</v>
      </c>
      <c r="AD58" s="224"/>
    </row>
    <row r="59" spans="2:31" outlineLevel="1">
      <c r="B59" s="218"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P1</v>
      </c>
      <c r="C59" s="218">
        <f>IF(C58&gt;0,C58+1,IF(DATE(YEAR('Basisdaten zum Projekt'!$C$5),MONTH('Basisdaten zum Projekt'!$C$5),1)=D59,1,0))</f>
        <v>9</v>
      </c>
      <c r="D59" s="219">
        <f t="shared" si="13"/>
        <v>44896</v>
      </c>
      <c r="E59" s="220"/>
      <c r="F59" s="168">
        <f t="shared" si="10"/>
        <v>0</v>
      </c>
      <c r="G59" s="221"/>
      <c r="H59" s="220"/>
      <c r="I59" s="168">
        <f t="shared" si="11"/>
        <v>0</v>
      </c>
      <c r="J59" s="222"/>
      <c r="M59" s="219">
        <f t="shared" si="12"/>
        <v>44896</v>
      </c>
      <c r="N59" s="223"/>
      <c r="O59" s="223"/>
      <c r="P59" s="223"/>
      <c r="Q59" s="223"/>
      <c r="R59" s="223"/>
      <c r="S59" s="223"/>
      <c r="T59" s="223"/>
      <c r="U59" s="223"/>
      <c r="V59" s="223"/>
      <c r="W59" s="223"/>
      <c r="X59" s="223"/>
      <c r="Y59" s="223"/>
      <c r="Z59" s="223"/>
      <c r="AA59" s="223"/>
      <c r="AB59" s="223"/>
      <c r="AC59" s="195">
        <f t="shared" si="6"/>
        <v>0</v>
      </c>
      <c r="AD59" s="224"/>
    </row>
    <row r="60" spans="2:31">
      <c r="B60" s="228"/>
      <c r="C60" s="229"/>
      <c r="D60" s="230">
        <f>D59</f>
        <v>44896</v>
      </c>
      <c r="E60" s="231"/>
      <c r="F60" s="232">
        <f>SUM(F48:F59)</f>
        <v>0</v>
      </c>
      <c r="G60" s="233">
        <f>SUM(G48:G59)</f>
        <v>0</v>
      </c>
      <c r="H60" s="234"/>
      <c r="I60" s="232">
        <f>SUM(I48:I59)</f>
        <v>0</v>
      </c>
      <c r="J60" s="233">
        <f>SUM(J48:J59)</f>
        <v>0</v>
      </c>
      <c r="M60" s="230">
        <f t="shared" si="12"/>
        <v>44896</v>
      </c>
      <c r="N60" s="235">
        <f>SUM(N48:N59)</f>
        <v>0</v>
      </c>
      <c r="O60" s="236">
        <f>SUM(O48:O59)</f>
        <v>0</v>
      </c>
      <c r="P60" s="235">
        <f>SUM(P48:P59)</f>
        <v>0</v>
      </c>
      <c r="Q60" s="236">
        <f>SUM(Q48:Q59)</f>
        <v>0</v>
      </c>
      <c r="R60" s="236">
        <f>SUM(R48:R59)</f>
        <v>0</v>
      </c>
      <c r="S60" s="236">
        <f t="shared" ref="S60:AB60" si="14">SUM(S48:S59)</f>
        <v>0</v>
      </c>
      <c r="T60" s="236">
        <f t="shared" si="14"/>
        <v>0</v>
      </c>
      <c r="U60" s="236">
        <f t="shared" si="14"/>
        <v>0</v>
      </c>
      <c r="V60" s="236">
        <f t="shared" si="14"/>
        <v>0</v>
      </c>
      <c r="W60" s="236">
        <f t="shared" si="14"/>
        <v>0</v>
      </c>
      <c r="X60" s="236">
        <f t="shared" si="14"/>
        <v>0</v>
      </c>
      <c r="Y60" s="236">
        <f t="shared" si="14"/>
        <v>0</v>
      </c>
      <c r="Z60" s="236">
        <f t="shared" si="14"/>
        <v>0</v>
      </c>
      <c r="AA60" s="236">
        <f t="shared" si="14"/>
        <v>0</v>
      </c>
      <c r="AB60" s="236">
        <f t="shared" si="14"/>
        <v>0</v>
      </c>
      <c r="AC60" s="236">
        <f>SUM(AC48:AC59)</f>
        <v>0</v>
      </c>
      <c r="AD60" s="224"/>
    </row>
    <row r="61" spans="2:31" ht="28.5" customHeight="1">
      <c r="B61" s="158"/>
      <c r="C61" s="158"/>
      <c r="N61" s="235">
        <f>IFERROR(N60/$H$6,0)</f>
        <v>0</v>
      </c>
      <c r="O61" s="235">
        <f>IFERROR(O60/$H$6,0)</f>
        <v>0</v>
      </c>
      <c r="P61" s="235">
        <f>IFERROR(P60/$H$6,0)</f>
        <v>0</v>
      </c>
      <c r="Q61" s="235">
        <f>IFERROR(Q60/$H$6,0)</f>
        <v>0</v>
      </c>
      <c r="R61" s="235">
        <f>IFERROR(R60/$H$6,0)</f>
        <v>0</v>
      </c>
      <c r="S61" s="235">
        <f t="shared" ref="S61:AB61" si="15">IFERROR(S60/$H$6,0)</f>
        <v>0</v>
      </c>
      <c r="T61" s="235">
        <f t="shared" si="15"/>
        <v>0</v>
      </c>
      <c r="U61" s="235">
        <f t="shared" si="15"/>
        <v>0</v>
      </c>
      <c r="V61" s="235">
        <f t="shared" si="15"/>
        <v>0</v>
      </c>
      <c r="W61" s="235">
        <f t="shared" si="15"/>
        <v>0</v>
      </c>
      <c r="X61" s="235">
        <f t="shared" si="15"/>
        <v>0</v>
      </c>
      <c r="Y61" s="235">
        <f t="shared" si="15"/>
        <v>0</v>
      </c>
      <c r="Z61" s="235">
        <f t="shared" si="15"/>
        <v>0</v>
      </c>
      <c r="AA61" s="235">
        <f t="shared" si="15"/>
        <v>0</v>
      </c>
      <c r="AB61" s="235">
        <f t="shared" si="15"/>
        <v>0</v>
      </c>
      <c r="AC61" s="235">
        <f>IFERROR(AC60/$H$6,0)</f>
        <v>0</v>
      </c>
      <c r="AD61" s="237" t="s">
        <v>394</v>
      </c>
    </row>
    <row r="62" spans="2:31">
      <c r="B62" s="158"/>
      <c r="C62" s="158"/>
      <c r="N62" s="238"/>
      <c r="O62" s="238"/>
      <c r="P62" s="238"/>
      <c r="Q62" s="238"/>
      <c r="R62" s="238"/>
      <c r="S62" s="239"/>
      <c r="T62" s="240"/>
      <c r="U62" s="241"/>
      <c r="V62" s="241"/>
      <c r="W62" s="241"/>
      <c r="X62" s="241"/>
      <c r="Y62" s="241"/>
      <c r="Z62" s="241"/>
      <c r="AA62" s="241"/>
      <c r="AB62" s="242"/>
      <c r="AC62" s="238"/>
      <c r="AD62" s="243"/>
    </row>
    <row r="63" spans="2:31" outlineLevel="1">
      <c r="B63" s="218"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P1</v>
      </c>
      <c r="C63" s="218">
        <f>IF(C59&gt;0,C59+1,IF(DATE(YEAR('Basisdaten zum Projekt'!$C$5),MONTH('Basisdaten zum Projekt'!$C$5),1)=D63,1,0))</f>
        <v>10</v>
      </c>
      <c r="D63" s="219">
        <f>DATE(YEAR(D59),MONTH(D59)+1,DAY(D59))</f>
        <v>44927</v>
      </c>
      <c r="E63" s="244"/>
      <c r="F63" s="245">
        <f t="shared" ref="F63:F74" si="16">215/12*E63</f>
        <v>0</v>
      </c>
      <c r="G63" s="246"/>
      <c r="H63" s="244"/>
      <c r="I63" s="245">
        <f t="shared" ref="I63:I74" si="17">215/12*H63</f>
        <v>0</v>
      </c>
      <c r="J63" s="247"/>
      <c r="M63" s="219">
        <f t="shared" si="12"/>
        <v>44927</v>
      </c>
      <c r="N63" s="223"/>
      <c r="O63" s="223"/>
      <c r="P63" s="223"/>
      <c r="Q63" s="223"/>
      <c r="R63" s="223"/>
      <c r="S63" s="223"/>
      <c r="T63" s="223"/>
      <c r="U63" s="223"/>
      <c r="V63" s="223"/>
      <c r="W63" s="223"/>
      <c r="X63" s="223"/>
      <c r="Y63" s="223"/>
      <c r="Z63" s="223"/>
      <c r="AA63" s="223"/>
      <c r="AB63" s="223"/>
      <c r="AC63" s="195">
        <f t="shared" ref="AC63:AC74" si="18">SUM(N63:AB63)</f>
        <v>0</v>
      </c>
      <c r="AD63" s="224"/>
      <c r="AE63" s="227"/>
    </row>
    <row r="64" spans="2:31" outlineLevel="1">
      <c r="B64" s="218"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P1</v>
      </c>
      <c r="C64" s="218">
        <f>IF(C63&gt;0,C63+1,IF(DATE(YEAR('Basisdaten zum Projekt'!$C$5),MONTH('Basisdaten zum Projekt'!$C$5),1)=D64,1,0))</f>
        <v>11</v>
      </c>
      <c r="D64" s="219">
        <f t="shared" ref="D64:D74" si="19">DATE(YEAR(D63),MONTH(D63)+1,DAY(D63))</f>
        <v>44958</v>
      </c>
      <c r="E64" s="220"/>
      <c r="F64" s="168">
        <f t="shared" si="16"/>
        <v>0</v>
      </c>
      <c r="G64" s="225"/>
      <c r="H64" s="220"/>
      <c r="I64" s="168">
        <f t="shared" si="17"/>
        <v>0</v>
      </c>
      <c r="J64" s="226"/>
      <c r="M64" s="219">
        <f t="shared" si="12"/>
        <v>44958</v>
      </c>
      <c r="N64" s="223"/>
      <c r="O64" s="223"/>
      <c r="P64" s="223"/>
      <c r="Q64" s="223"/>
      <c r="R64" s="223"/>
      <c r="S64" s="223"/>
      <c r="T64" s="223"/>
      <c r="U64" s="223"/>
      <c r="V64" s="223"/>
      <c r="W64" s="223"/>
      <c r="X64" s="223"/>
      <c r="Y64" s="223"/>
      <c r="Z64" s="223"/>
      <c r="AA64" s="223"/>
      <c r="AB64" s="223"/>
      <c r="AC64" s="195">
        <f t="shared" si="18"/>
        <v>0</v>
      </c>
      <c r="AD64" s="224"/>
    </row>
    <row r="65" spans="2:30" outlineLevel="1">
      <c r="B65" s="218"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P1</v>
      </c>
      <c r="C65" s="218">
        <f>IF(C64&gt;0,C64+1,IF(DATE(YEAR('Basisdaten zum Projekt'!$C$5),MONTH('Basisdaten zum Projekt'!$C$5),1)=D65,1,0))</f>
        <v>12</v>
      </c>
      <c r="D65" s="219">
        <f t="shared" si="19"/>
        <v>44986</v>
      </c>
      <c r="E65" s="220"/>
      <c r="F65" s="168">
        <f t="shared" si="16"/>
        <v>0</v>
      </c>
      <c r="G65" s="225"/>
      <c r="H65" s="220"/>
      <c r="I65" s="168">
        <f t="shared" si="17"/>
        <v>0</v>
      </c>
      <c r="J65" s="226"/>
      <c r="M65" s="219">
        <f t="shared" si="12"/>
        <v>44986</v>
      </c>
      <c r="N65" s="223"/>
      <c r="O65" s="223"/>
      <c r="P65" s="223"/>
      <c r="Q65" s="223"/>
      <c r="R65" s="223"/>
      <c r="S65" s="223"/>
      <c r="T65" s="223"/>
      <c r="U65" s="223"/>
      <c r="V65" s="223"/>
      <c r="W65" s="223"/>
      <c r="X65" s="223"/>
      <c r="Y65" s="223"/>
      <c r="Z65" s="223"/>
      <c r="AA65" s="223"/>
      <c r="AB65" s="223"/>
      <c r="AC65" s="195">
        <f t="shared" si="18"/>
        <v>0</v>
      </c>
      <c r="AD65" s="224"/>
    </row>
    <row r="66" spans="2:30" outlineLevel="1">
      <c r="B66" s="218"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P2</v>
      </c>
      <c r="C66" s="218">
        <f>IF(C65&gt;0,C65+1,IF(DATE(YEAR('Basisdaten zum Projekt'!$C$5),MONTH('Basisdaten zum Projekt'!$C$5),1)=D66,1,0))</f>
        <v>13</v>
      </c>
      <c r="D66" s="219">
        <f t="shared" si="19"/>
        <v>45017</v>
      </c>
      <c r="E66" s="220"/>
      <c r="F66" s="168">
        <f t="shared" si="16"/>
        <v>0</v>
      </c>
      <c r="G66" s="221"/>
      <c r="H66" s="220"/>
      <c r="I66" s="168">
        <f t="shared" si="17"/>
        <v>0</v>
      </c>
      <c r="J66" s="222"/>
      <c r="M66" s="219">
        <f t="shared" si="12"/>
        <v>45017</v>
      </c>
      <c r="N66" s="223"/>
      <c r="O66" s="223"/>
      <c r="P66" s="223"/>
      <c r="Q66" s="223"/>
      <c r="R66" s="223"/>
      <c r="S66" s="223"/>
      <c r="T66" s="223"/>
      <c r="U66" s="223"/>
      <c r="V66" s="223"/>
      <c r="W66" s="223"/>
      <c r="X66" s="223"/>
      <c r="Y66" s="223"/>
      <c r="Z66" s="223"/>
      <c r="AA66" s="223"/>
      <c r="AB66" s="223"/>
      <c r="AC66" s="195">
        <f t="shared" si="18"/>
        <v>0</v>
      </c>
      <c r="AD66" s="224"/>
    </row>
    <row r="67" spans="2:30" outlineLevel="1">
      <c r="B67" s="218"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P2</v>
      </c>
      <c r="C67" s="218">
        <f>IF(C66&gt;0,C66+1,IF(DATE(YEAR('Basisdaten zum Projekt'!$C$5),MONTH('Basisdaten zum Projekt'!$C$5),1)=D67,1,0))</f>
        <v>14</v>
      </c>
      <c r="D67" s="219">
        <f t="shared" si="19"/>
        <v>45047</v>
      </c>
      <c r="E67" s="220"/>
      <c r="F67" s="168">
        <f t="shared" si="16"/>
        <v>0</v>
      </c>
      <c r="G67" s="221"/>
      <c r="H67" s="220"/>
      <c r="I67" s="168">
        <f t="shared" si="17"/>
        <v>0</v>
      </c>
      <c r="J67" s="222"/>
      <c r="M67" s="219">
        <f t="shared" si="12"/>
        <v>45047</v>
      </c>
      <c r="N67" s="223"/>
      <c r="O67" s="223"/>
      <c r="P67" s="223"/>
      <c r="Q67" s="223"/>
      <c r="R67" s="223"/>
      <c r="S67" s="223"/>
      <c r="T67" s="223"/>
      <c r="U67" s="223"/>
      <c r="V67" s="223"/>
      <c r="W67" s="223"/>
      <c r="X67" s="223"/>
      <c r="Y67" s="223"/>
      <c r="Z67" s="223"/>
      <c r="AA67" s="223"/>
      <c r="AB67" s="223"/>
      <c r="AC67" s="195">
        <f t="shared" si="18"/>
        <v>0</v>
      </c>
      <c r="AD67" s="224"/>
    </row>
    <row r="68" spans="2:30" outlineLevel="1">
      <c r="B68" s="218"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P2</v>
      </c>
      <c r="C68" s="218">
        <f>IF(C67&gt;0,C67+1,IF(DATE(YEAR('Basisdaten zum Projekt'!$C$5),MONTH('Basisdaten zum Projekt'!$C$5),1)=D68,1,0))</f>
        <v>15</v>
      </c>
      <c r="D68" s="219">
        <f t="shared" si="19"/>
        <v>45078</v>
      </c>
      <c r="E68" s="220"/>
      <c r="F68" s="168">
        <f t="shared" si="16"/>
        <v>0</v>
      </c>
      <c r="G68" s="221"/>
      <c r="H68" s="220"/>
      <c r="I68" s="168">
        <f t="shared" si="17"/>
        <v>0</v>
      </c>
      <c r="J68" s="222"/>
      <c r="M68" s="219">
        <f t="shared" si="12"/>
        <v>45078</v>
      </c>
      <c r="N68" s="223"/>
      <c r="O68" s="223"/>
      <c r="P68" s="223"/>
      <c r="Q68" s="223"/>
      <c r="R68" s="223"/>
      <c r="S68" s="223"/>
      <c r="T68" s="223"/>
      <c r="U68" s="223"/>
      <c r="V68" s="223"/>
      <c r="W68" s="223"/>
      <c r="X68" s="223"/>
      <c r="Y68" s="223"/>
      <c r="Z68" s="223"/>
      <c r="AA68" s="223"/>
      <c r="AB68" s="223"/>
      <c r="AC68" s="195">
        <f t="shared" si="18"/>
        <v>0</v>
      </c>
      <c r="AD68" s="224"/>
    </row>
    <row r="69" spans="2:30" outlineLevel="1">
      <c r="B69" s="218"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P2</v>
      </c>
      <c r="C69" s="218">
        <f>IF(C68&gt;0,C68+1,IF(DATE(YEAR('Basisdaten zum Projekt'!$C$5),MONTH('Basisdaten zum Projekt'!$C$5),1)=D69,1,0))</f>
        <v>16</v>
      </c>
      <c r="D69" s="219">
        <f t="shared" si="19"/>
        <v>45108</v>
      </c>
      <c r="E69" s="220"/>
      <c r="F69" s="168">
        <f t="shared" si="16"/>
        <v>0</v>
      </c>
      <c r="G69" s="221"/>
      <c r="H69" s="220"/>
      <c r="I69" s="168">
        <f t="shared" si="17"/>
        <v>0</v>
      </c>
      <c r="J69" s="222"/>
      <c r="M69" s="219">
        <f t="shared" si="12"/>
        <v>45108</v>
      </c>
      <c r="N69" s="223"/>
      <c r="O69" s="223"/>
      <c r="P69" s="223"/>
      <c r="Q69" s="223"/>
      <c r="R69" s="223"/>
      <c r="S69" s="223"/>
      <c r="T69" s="223"/>
      <c r="U69" s="223"/>
      <c r="V69" s="223"/>
      <c r="W69" s="223"/>
      <c r="X69" s="223"/>
      <c r="Y69" s="223"/>
      <c r="Z69" s="223"/>
      <c r="AA69" s="223"/>
      <c r="AB69" s="223"/>
      <c r="AC69" s="195">
        <f t="shared" si="18"/>
        <v>0</v>
      </c>
      <c r="AD69" s="224"/>
    </row>
    <row r="70" spans="2:30" outlineLevel="1">
      <c r="B70" s="218"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P2</v>
      </c>
      <c r="C70" s="218">
        <f>IF(C69&gt;0,C69+1,IF(DATE(YEAR('Basisdaten zum Projekt'!$C$5),MONTH('Basisdaten zum Projekt'!$C$5),1)=D70,1,0))</f>
        <v>17</v>
      </c>
      <c r="D70" s="219">
        <f t="shared" si="19"/>
        <v>45139</v>
      </c>
      <c r="E70" s="220"/>
      <c r="F70" s="168">
        <f t="shared" si="16"/>
        <v>0</v>
      </c>
      <c r="G70" s="221"/>
      <c r="H70" s="220"/>
      <c r="I70" s="168">
        <f t="shared" si="17"/>
        <v>0</v>
      </c>
      <c r="J70" s="222"/>
      <c r="M70" s="219">
        <f t="shared" si="12"/>
        <v>45139</v>
      </c>
      <c r="N70" s="223"/>
      <c r="O70" s="223"/>
      <c r="P70" s="223"/>
      <c r="Q70" s="223"/>
      <c r="R70" s="223"/>
      <c r="S70" s="223"/>
      <c r="T70" s="223"/>
      <c r="U70" s="223"/>
      <c r="V70" s="223"/>
      <c r="W70" s="223"/>
      <c r="X70" s="223"/>
      <c r="Y70" s="223"/>
      <c r="Z70" s="223"/>
      <c r="AA70" s="223"/>
      <c r="AB70" s="223"/>
      <c r="AC70" s="195">
        <f t="shared" si="18"/>
        <v>0</v>
      </c>
      <c r="AD70" s="224"/>
    </row>
    <row r="71" spans="2:30" outlineLevel="1">
      <c r="B71" s="218"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P2</v>
      </c>
      <c r="C71" s="218">
        <f>IF(C70&gt;0,C70+1,IF(DATE(YEAR('Basisdaten zum Projekt'!$C$5),MONTH('Basisdaten zum Projekt'!$C$5),1)=D71,1,0))</f>
        <v>18</v>
      </c>
      <c r="D71" s="219">
        <f t="shared" si="19"/>
        <v>45170</v>
      </c>
      <c r="E71" s="220"/>
      <c r="F71" s="168">
        <f t="shared" si="16"/>
        <v>0</v>
      </c>
      <c r="G71" s="221"/>
      <c r="H71" s="220"/>
      <c r="I71" s="168">
        <f t="shared" si="17"/>
        <v>0</v>
      </c>
      <c r="J71" s="222"/>
      <c r="M71" s="219">
        <f t="shared" si="12"/>
        <v>45170</v>
      </c>
      <c r="N71" s="223"/>
      <c r="O71" s="223"/>
      <c r="P71" s="223"/>
      <c r="Q71" s="223"/>
      <c r="R71" s="223"/>
      <c r="S71" s="223"/>
      <c r="T71" s="223"/>
      <c r="U71" s="223"/>
      <c r="V71" s="223"/>
      <c r="W71" s="223"/>
      <c r="X71" s="223"/>
      <c r="Y71" s="223"/>
      <c r="Z71" s="223"/>
      <c r="AA71" s="223"/>
      <c r="AB71" s="223"/>
      <c r="AC71" s="195">
        <f t="shared" si="18"/>
        <v>0</v>
      </c>
      <c r="AD71" s="224"/>
    </row>
    <row r="72" spans="2:30" outlineLevel="1">
      <c r="B72" s="218"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P2</v>
      </c>
      <c r="C72" s="218">
        <f>IF(C71&gt;0,C71+1,IF(DATE(YEAR('Basisdaten zum Projekt'!$C$5),MONTH('Basisdaten zum Projekt'!$C$5),1)=D72,1,0))</f>
        <v>19</v>
      </c>
      <c r="D72" s="219">
        <f t="shared" si="19"/>
        <v>45200</v>
      </c>
      <c r="E72" s="220"/>
      <c r="F72" s="168">
        <f t="shared" si="16"/>
        <v>0</v>
      </c>
      <c r="G72" s="221"/>
      <c r="H72" s="220"/>
      <c r="I72" s="168">
        <f t="shared" si="17"/>
        <v>0</v>
      </c>
      <c r="J72" s="222"/>
      <c r="M72" s="219">
        <f t="shared" si="12"/>
        <v>45200</v>
      </c>
      <c r="N72" s="223"/>
      <c r="O72" s="223"/>
      <c r="P72" s="223"/>
      <c r="Q72" s="223"/>
      <c r="R72" s="223"/>
      <c r="S72" s="223"/>
      <c r="T72" s="223"/>
      <c r="U72" s="223"/>
      <c r="V72" s="223"/>
      <c r="W72" s="223"/>
      <c r="X72" s="223"/>
      <c r="Y72" s="223"/>
      <c r="Z72" s="223"/>
      <c r="AA72" s="223"/>
      <c r="AB72" s="223"/>
      <c r="AC72" s="195">
        <f t="shared" si="18"/>
        <v>0</v>
      </c>
      <c r="AD72" s="224"/>
    </row>
    <row r="73" spans="2:30" outlineLevel="1">
      <c r="B73" s="218"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P2</v>
      </c>
      <c r="C73" s="218">
        <f>IF(C72&gt;0,C72+1,IF(DATE(YEAR('Basisdaten zum Projekt'!$C$5),MONTH('Basisdaten zum Projekt'!$C$5),1)=D73,1,0))</f>
        <v>20</v>
      </c>
      <c r="D73" s="219">
        <f t="shared" si="19"/>
        <v>45231</v>
      </c>
      <c r="E73" s="220"/>
      <c r="F73" s="168">
        <f t="shared" si="16"/>
        <v>0</v>
      </c>
      <c r="G73" s="221"/>
      <c r="H73" s="220"/>
      <c r="I73" s="168">
        <f t="shared" si="17"/>
        <v>0</v>
      </c>
      <c r="J73" s="222"/>
      <c r="M73" s="219">
        <f t="shared" si="12"/>
        <v>45231</v>
      </c>
      <c r="N73" s="223"/>
      <c r="O73" s="223"/>
      <c r="P73" s="223"/>
      <c r="Q73" s="223"/>
      <c r="R73" s="223"/>
      <c r="S73" s="223"/>
      <c r="T73" s="223"/>
      <c r="U73" s="223"/>
      <c r="V73" s="223"/>
      <c r="W73" s="223"/>
      <c r="X73" s="223"/>
      <c r="Y73" s="223"/>
      <c r="Z73" s="223"/>
      <c r="AA73" s="223"/>
      <c r="AB73" s="223"/>
      <c r="AC73" s="195">
        <f t="shared" si="18"/>
        <v>0</v>
      </c>
      <c r="AD73" s="224"/>
    </row>
    <row r="74" spans="2:30" outlineLevel="1">
      <c r="B74" s="218"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P2</v>
      </c>
      <c r="C74" s="218">
        <f>IF(C73&gt;0,C73+1,IF(DATE(YEAR('Basisdaten zum Projekt'!$C$5),MONTH('Basisdaten zum Projekt'!$C$5),1)=D74,1,0))</f>
        <v>21</v>
      </c>
      <c r="D74" s="219">
        <f t="shared" si="19"/>
        <v>45261</v>
      </c>
      <c r="E74" s="220"/>
      <c r="F74" s="168">
        <f t="shared" si="16"/>
        <v>0</v>
      </c>
      <c r="G74" s="221"/>
      <c r="H74" s="220"/>
      <c r="I74" s="168">
        <f t="shared" si="17"/>
        <v>0</v>
      </c>
      <c r="J74" s="222"/>
      <c r="M74" s="219">
        <f t="shared" si="12"/>
        <v>45261</v>
      </c>
      <c r="N74" s="223"/>
      <c r="O74" s="223"/>
      <c r="P74" s="223"/>
      <c r="Q74" s="223"/>
      <c r="R74" s="223"/>
      <c r="S74" s="223"/>
      <c r="T74" s="223"/>
      <c r="U74" s="223"/>
      <c r="V74" s="223"/>
      <c r="W74" s="223"/>
      <c r="X74" s="223"/>
      <c r="Y74" s="223"/>
      <c r="Z74" s="223"/>
      <c r="AA74" s="223"/>
      <c r="AB74" s="223"/>
      <c r="AC74" s="195">
        <f t="shared" si="18"/>
        <v>0</v>
      </c>
      <c r="AD74" s="224"/>
    </row>
    <row r="75" spans="2:30">
      <c r="B75" s="228"/>
      <c r="C75" s="229"/>
      <c r="D75" s="230">
        <f>D74</f>
        <v>45261</v>
      </c>
      <c r="E75" s="231"/>
      <c r="F75" s="232">
        <f>SUM(F63:F74)</f>
        <v>0</v>
      </c>
      <c r="G75" s="233">
        <f>SUM(G63:G74)</f>
        <v>0</v>
      </c>
      <c r="H75" s="248"/>
      <c r="I75" s="232">
        <f>SUM(I63:I74)</f>
        <v>0</v>
      </c>
      <c r="J75" s="233">
        <f>SUM(J63:J74)</f>
        <v>0</v>
      </c>
      <c r="M75" s="230">
        <f t="shared" si="12"/>
        <v>45261</v>
      </c>
      <c r="N75" s="236">
        <f>SUM(N63:N74)</f>
        <v>0</v>
      </c>
      <c r="O75" s="236">
        <f>SUM(O63:O74)</f>
        <v>0</v>
      </c>
      <c r="P75" s="236">
        <f>SUM(P63:P74)</f>
        <v>0</v>
      </c>
      <c r="Q75" s="236">
        <f>SUM(Q63:Q74)</f>
        <v>0</v>
      </c>
      <c r="R75" s="236">
        <f>SUM(R63:R74)</f>
        <v>0</v>
      </c>
      <c r="S75" s="236">
        <f t="shared" ref="S75:AB75" si="20">SUM(S63:S74)</f>
        <v>0</v>
      </c>
      <c r="T75" s="236">
        <f t="shared" si="20"/>
        <v>0</v>
      </c>
      <c r="U75" s="236">
        <f t="shared" si="20"/>
        <v>0</v>
      </c>
      <c r="V75" s="236">
        <f t="shared" si="20"/>
        <v>0</v>
      </c>
      <c r="W75" s="236">
        <f t="shared" si="20"/>
        <v>0</v>
      </c>
      <c r="X75" s="236">
        <f t="shared" si="20"/>
        <v>0</v>
      </c>
      <c r="Y75" s="236">
        <f t="shared" si="20"/>
        <v>0</v>
      </c>
      <c r="Z75" s="236">
        <f t="shared" si="20"/>
        <v>0</v>
      </c>
      <c r="AA75" s="236">
        <f t="shared" si="20"/>
        <v>0</v>
      </c>
      <c r="AB75" s="236">
        <f t="shared" si="20"/>
        <v>0</v>
      </c>
      <c r="AC75" s="236">
        <f>SUM(AC63:AC74)</f>
        <v>0</v>
      </c>
      <c r="AD75" s="224"/>
    </row>
    <row r="76" spans="2:30" ht="28.5" customHeight="1">
      <c r="B76" s="158"/>
      <c r="C76" s="158"/>
      <c r="N76" s="235">
        <f>IFERROR(N75/$H$6,0)</f>
        <v>0</v>
      </c>
      <c r="O76" s="235">
        <f>IFERROR(O75/$H$6,0)</f>
        <v>0</v>
      </c>
      <c r="P76" s="235">
        <f>IFERROR(P75/$H$6,0)</f>
        <v>0</v>
      </c>
      <c r="Q76" s="235">
        <f>IFERROR(Q75/$H$6,0)</f>
        <v>0</v>
      </c>
      <c r="R76" s="235">
        <f>IFERROR(R75/$H$6,0)</f>
        <v>0</v>
      </c>
      <c r="S76" s="235">
        <f t="shared" ref="S76:AB76" si="21">IFERROR(S75/$H$6,0)</f>
        <v>0</v>
      </c>
      <c r="T76" s="235">
        <f t="shared" si="21"/>
        <v>0</v>
      </c>
      <c r="U76" s="235">
        <f t="shared" si="21"/>
        <v>0</v>
      </c>
      <c r="V76" s="235">
        <f t="shared" si="21"/>
        <v>0</v>
      </c>
      <c r="W76" s="235">
        <f t="shared" si="21"/>
        <v>0</v>
      </c>
      <c r="X76" s="235">
        <f t="shared" si="21"/>
        <v>0</v>
      </c>
      <c r="Y76" s="235">
        <f t="shared" si="21"/>
        <v>0</v>
      </c>
      <c r="Z76" s="235">
        <f t="shared" si="21"/>
        <v>0</v>
      </c>
      <c r="AA76" s="235">
        <f t="shared" si="21"/>
        <v>0</v>
      </c>
      <c r="AB76" s="235">
        <f t="shared" si="21"/>
        <v>0</v>
      </c>
      <c r="AC76" s="235">
        <f>IFERROR(AC75/$H$6,0)</f>
        <v>0</v>
      </c>
      <c r="AD76" s="237" t="s">
        <v>394</v>
      </c>
    </row>
    <row r="77" spans="2:30">
      <c r="B77" s="158"/>
      <c r="C77" s="158"/>
      <c r="N77" s="238"/>
      <c r="O77" s="238"/>
      <c r="P77" s="238"/>
      <c r="Q77" s="238"/>
      <c r="R77" s="238"/>
      <c r="S77" s="239"/>
      <c r="T77" s="240"/>
      <c r="U77" s="241"/>
      <c r="V77" s="241"/>
      <c r="W77" s="241"/>
      <c r="X77" s="241"/>
      <c r="Y77" s="241"/>
      <c r="Z77" s="241"/>
      <c r="AA77" s="241"/>
      <c r="AB77" s="242"/>
      <c r="AC77" s="238"/>
      <c r="AD77" s="243"/>
    </row>
    <row r="78" spans="2:30" outlineLevel="1">
      <c r="B78" s="218"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P2</v>
      </c>
      <c r="C78" s="218">
        <f>IF(C74&gt;0,C74+1,IF(DATE(YEAR('Basisdaten zum Projekt'!$C$5),MONTH('Basisdaten zum Projekt'!$C$5),1)=D78,1,0))</f>
        <v>22</v>
      </c>
      <c r="D78" s="219">
        <f>DATE(YEAR(D74),MONTH(D74)+1,DAY(D74))</f>
        <v>45292</v>
      </c>
      <c r="E78" s="244"/>
      <c r="F78" s="245">
        <f t="shared" ref="F78:F89" si="22">215/12*E78</f>
        <v>0</v>
      </c>
      <c r="G78" s="246"/>
      <c r="H78" s="244"/>
      <c r="I78" s="245">
        <f t="shared" ref="I78:I89" si="23">215/12*H78</f>
        <v>0</v>
      </c>
      <c r="J78" s="247"/>
      <c r="M78" s="219">
        <f t="shared" si="12"/>
        <v>45292</v>
      </c>
      <c r="N78" s="223"/>
      <c r="O78" s="223"/>
      <c r="P78" s="223"/>
      <c r="Q78" s="223"/>
      <c r="R78" s="223"/>
      <c r="S78" s="223"/>
      <c r="T78" s="223"/>
      <c r="U78" s="223"/>
      <c r="V78" s="223"/>
      <c r="W78" s="223"/>
      <c r="X78" s="223"/>
      <c r="Y78" s="223"/>
      <c r="Z78" s="223"/>
      <c r="AA78" s="223"/>
      <c r="AB78" s="223"/>
      <c r="AC78" s="195">
        <f t="shared" ref="AC78:AC89" si="24">SUM(N78:AB78)</f>
        <v>0</v>
      </c>
      <c r="AD78" s="224"/>
    </row>
    <row r="79" spans="2:30" outlineLevel="1">
      <c r="B79" s="218"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P2</v>
      </c>
      <c r="C79" s="218">
        <f>IF(C78&gt;0,C78+1,IF(DATE(YEAR('Basisdaten zum Projekt'!$C$5),MONTH('Basisdaten zum Projekt'!$C$5),1)=D79,1,0))</f>
        <v>23</v>
      </c>
      <c r="D79" s="219">
        <f t="shared" ref="D79:D89" si="25">DATE(YEAR(D78),MONTH(D78)+1,DAY(D78))</f>
        <v>45323</v>
      </c>
      <c r="E79" s="220"/>
      <c r="F79" s="168">
        <f t="shared" si="22"/>
        <v>0</v>
      </c>
      <c r="G79" s="221"/>
      <c r="H79" s="220"/>
      <c r="I79" s="168">
        <f t="shared" si="23"/>
        <v>0</v>
      </c>
      <c r="J79" s="222"/>
      <c r="M79" s="219">
        <f t="shared" si="12"/>
        <v>45323</v>
      </c>
      <c r="N79" s="223"/>
      <c r="O79" s="223"/>
      <c r="P79" s="223"/>
      <c r="Q79" s="223"/>
      <c r="R79" s="223"/>
      <c r="S79" s="223"/>
      <c r="T79" s="223"/>
      <c r="U79" s="223"/>
      <c r="V79" s="223"/>
      <c r="W79" s="223"/>
      <c r="X79" s="223"/>
      <c r="Y79" s="223"/>
      <c r="Z79" s="223"/>
      <c r="AA79" s="223"/>
      <c r="AB79" s="223"/>
      <c r="AC79" s="195">
        <f t="shared" si="24"/>
        <v>0</v>
      </c>
      <c r="AD79" s="224"/>
    </row>
    <row r="80" spans="2:30" outlineLevel="1">
      <c r="B80" s="218"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P2</v>
      </c>
      <c r="C80" s="218">
        <f>IF(C79&gt;0,C79+1,IF(DATE(YEAR('Basisdaten zum Projekt'!$C$5),MONTH('Basisdaten zum Projekt'!$C$5),1)=D80,1,0))</f>
        <v>24</v>
      </c>
      <c r="D80" s="219">
        <f t="shared" si="25"/>
        <v>45352</v>
      </c>
      <c r="E80" s="220"/>
      <c r="F80" s="168">
        <f t="shared" si="22"/>
        <v>0</v>
      </c>
      <c r="G80" s="221"/>
      <c r="H80" s="220"/>
      <c r="I80" s="168">
        <f t="shared" si="23"/>
        <v>0</v>
      </c>
      <c r="J80" s="222"/>
      <c r="M80" s="219">
        <f t="shared" si="12"/>
        <v>45352</v>
      </c>
      <c r="N80" s="223"/>
      <c r="O80" s="223"/>
      <c r="P80" s="223"/>
      <c r="Q80" s="223"/>
      <c r="R80" s="223"/>
      <c r="S80" s="223"/>
      <c r="T80" s="223"/>
      <c r="U80" s="223"/>
      <c r="V80" s="223"/>
      <c r="W80" s="223"/>
      <c r="X80" s="223"/>
      <c r="Y80" s="223"/>
      <c r="Z80" s="223"/>
      <c r="AA80" s="223"/>
      <c r="AB80" s="223"/>
      <c r="AC80" s="195">
        <f t="shared" si="24"/>
        <v>0</v>
      </c>
      <c r="AD80" s="224"/>
    </row>
    <row r="81" spans="2:30" outlineLevel="1">
      <c r="B81" s="218"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P2</v>
      </c>
      <c r="C81" s="218">
        <f>IF(C80&gt;0,C80+1,IF(DATE(YEAR('Basisdaten zum Projekt'!$C$5),MONTH('Basisdaten zum Projekt'!$C$5),1)=D81,1,0))</f>
        <v>25</v>
      </c>
      <c r="D81" s="219">
        <f t="shared" si="25"/>
        <v>45383</v>
      </c>
      <c r="E81" s="220"/>
      <c r="F81" s="168">
        <f t="shared" si="22"/>
        <v>0</v>
      </c>
      <c r="G81" s="221"/>
      <c r="H81" s="220"/>
      <c r="I81" s="168">
        <f t="shared" si="23"/>
        <v>0</v>
      </c>
      <c r="J81" s="222"/>
      <c r="M81" s="219">
        <f t="shared" si="12"/>
        <v>45383</v>
      </c>
      <c r="N81" s="223"/>
      <c r="O81" s="223"/>
      <c r="P81" s="223"/>
      <c r="Q81" s="223"/>
      <c r="R81" s="223"/>
      <c r="S81" s="223"/>
      <c r="T81" s="223"/>
      <c r="U81" s="223"/>
      <c r="V81" s="223"/>
      <c r="W81" s="223"/>
      <c r="X81" s="223"/>
      <c r="Y81" s="223"/>
      <c r="Z81" s="223"/>
      <c r="AA81" s="223"/>
      <c r="AB81" s="223"/>
      <c r="AC81" s="195">
        <f t="shared" si="24"/>
        <v>0</v>
      </c>
      <c r="AD81" s="224"/>
    </row>
    <row r="82" spans="2:30" outlineLevel="1">
      <c r="B82" s="218"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P2</v>
      </c>
      <c r="C82" s="218">
        <f>IF(C81&gt;0,C81+1,IF(DATE(YEAR('Basisdaten zum Projekt'!$C$5),MONTH('Basisdaten zum Projekt'!$C$5),1)=D82,1,0))</f>
        <v>26</v>
      </c>
      <c r="D82" s="219">
        <f t="shared" si="25"/>
        <v>45413</v>
      </c>
      <c r="E82" s="220"/>
      <c r="F82" s="168">
        <f t="shared" si="22"/>
        <v>0</v>
      </c>
      <c r="G82" s="221"/>
      <c r="H82" s="220"/>
      <c r="I82" s="168">
        <f t="shared" si="23"/>
        <v>0</v>
      </c>
      <c r="J82" s="222"/>
      <c r="M82" s="219">
        <f t="shared" si="12"/>
        <v>45413</v>
      </c>
      <c r="N82" s="223"/>
      <c r="O82" s="223"/>
      <c r="P82" s="223"/>
      <c r="Q82" s="223"/>
      <c r="R82" s="223"/>
      <c r="S82" s="223"/>
      <c r="T82" s="223"/>
      <c r="U82" s="223"/>
      <c r="V82" s="223"/>
      <c r="W82" s="223"/>
      <c r="X82" s="223"/>
      <c r="Y82" s="223"/>
      <c r="Z82" s="223"/>
      <c r="AA82" s="223"/>
      <c r="AB82" s="223"/>
      <c r="AC82" s="195">
        <f t="shared" si="24"/>
        <v>0</v>
      </c>
      <c r="AD82" s="224"/>
    </row>
    <row r="83" spans="2:30" outlineLevel="1">
      <c r="B83" s="218"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P2</v>
      </c>
      <c r="C83" s="218">
        <f>IF(C82&gt;0,C82+1,IF(DATE(YEAR('Basisdaten zum Projekt'!$C$5),MONTH('Basisdaten zum Projekt'!$C$5),1)=D83,1,0))</f>
        <v>27</v>
      </c>
      <c r="D83" s="219">
        <f t="shared" si="25"/>
        <v>45444</v>
      </c>
      <c r="E83" s="220"/>
      <c r="F83" s="168">
        <f t="shared" si="22"/>
        <v>0</v>
      </c>
      <c r="G83" s="221"/>
      <c r="H83" s="220"/>
      <c r="I83" s="168">
        <f t="shared" si="23"/>
        <v>0</v>
      </c>
      <c r="J83" s="222"/>
      <c r="M83" s="219">
        <f t="shared" si="12"/>
        <v>45444</v>
      </c>
      <c r="N83" s="223"/>
      <c r="O83" s="223"/>
      <c r="P83" s="223"/>
      <c r="Q83" s="223"/>
      <c r="R83" s="223"/>
      <c r="S83" s="223"/>
      <c r="T83" s="223"/>
      <c r="U83" s="223"/>
      <c r="V83" s="223"/>
      <c r="W83" s="223"/>
      <c r="X83" s="223"/>
      <c r="Y83" s="223"/>
      <c r="Z83" s="223"/>
      <c r="AA83" s="223"/>
      <c r="AB83" s="223"/>
      <c r="AC83" s="195">
        <f t="shared" si="24"/>
        <v>0</v>
      </c>
      <c r="AD83" s="224"/>
    </row>
    <row r="84" spans="2:30" outlineLevel="1">
      <c r="B84" s="218"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P2</v>
      </c>
      <c r="C84" s="218">
        <f>IF(C83&gt;0,C83+1,IF(DATE(YEAR('Basisdaten zum Projekt'!$C$5),MONTH('Basisdaten zum Projekt'!$C$5),1)=D84,1,0))</f>
        <v>28</v>
      </c>
      <c r="D84" s="219">
        <f t="shared" si="25"/>
        <v>45474</v>
      </c>
      <c r="E84" s="220"/>
      <c r="F84" s="168">
        <f t="shared" si="22"/>
        <v>0</v>
      </c>
      <c r="G84" s="221"/>
      <c r="H84" s="220"/>
      <c r="I84" s="168">
        <f t="shared" si="23"/>
        <v>0</v>
      </c>
      <c r="J84" s="222"/>
      <c r="M84" s="219">
        <f t="shared" si="12"/>
        <v>45474</v>
      </c>
      <c r="N84" s="223"/>
      <c r="O84" s="223"/>
      <c r="P84" s="223"/>
      <c r="Q84" s="223"/>
      <c r="R84" s="223"/>
      <c r="S84" s="223"/>
      <c r="T84" s="223"/>
      <c r="U84" s="223"/>
      <c r="V84" s="223"/>
      <c r="W84" s="223"/>
      <c r="X84" s="223"/>
      <c r="Y84" s="223"/>
      <c r="Z84" s="223"/>
      <c r="AA84" s="223"/>
      <c r="AB84" s="223"/>
      <c r="AC84" s="195">
        <f t="shared" si="24"/>
        <v>0</v>
      </c>
      <c r="AD84" s="224"/>
    </row>
    <row r="85" spans="2:30" outlineLevel="1">
      <c r="B85" s="218"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P2</v>
      </c>
      <c r="C85" s="218">
        <f>IF(C84&gt;0,C84+1,IF(DATE(YEAR('Basisdaten zum Projekt'!$C$5),MONTH('Basisdaten zum Projekt'!$C$5),1)=D85,1,0))</f>
        <v>29</v>
      </c>
      <c r="D85" s="219">
        <f t="shared" si="25"/>
        <v>45505</v>
      </c>
      <c r="E85" s="220"/>
      <c r="F85" s="168">
        <f t="shared" si="22"/>
        <v>0</v>
      </c>
      <c r="G85" s="221"/>
      <c r="H85" s="220"/>
      <c r="I85" s="168">
        <f t="shared" si="23"/>
        <v>0</v>
      </c>
      <c r="J85" s="222"/>
      <c r="M85" s="219">
        <f t="shared" si="12"/>
        <v>45505</v>
      </c>
      <c r="N85" s="223"/>
      <c r="O85" s="223"/>
      <c r="P85" s="223"/>
      <c r="Q85" s="223"/>
      <c r="R85" s="223"/>
      <c r="S85" s="223"/>
      <c r="T85" s="223"/>
      <c r="U85" s="223"/>
      <c r="V85" s="223"/>
      <c r="W85" s="223"/>
      <c r="X85" s="223"/>
      <c r="Y85" s="223"/>
      <c r="Z85" s="223"/>
      <c r="AA85" s="223"/>
      <c r="AB85" s="223"/>
      <c r="AC85" s="195">
        <f t="shared" si="24"/>
        <v>0</v>
      </c>
      <c r="AD85" s="224"/>
    </row>
    <row r="86" spans="2:30" outlineLevel="1">
      <c r="B86" s="218"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P2</v>
      </c>
      <c r="C86" s="218">
        <f>IF(C85&gt;0,C85+1,IF(DATE(YEAR('Basisdaten zum Projekt'!$C$5),MONTH('Basisdaten zum Projekt'!$C$5),1)=D86,1,0))</f>
        <v>30</v>
      </c>
      <c r="D86" s="219">
        <f t="shared" si="25"/>
        <v>45536</v>
      </c>
      <c r="E86" s="220"/>
      <c r="F86" s="168">
        <f t="shared" si="22"/>
        <v>0</v>
      </c>
      <c r="G86" s="221"/>
      <c r="H86" s="220"/>
      <c r="I86" s="168">
        <f t="shared" si="23"/>
        <v>0</v>
      </c>
      <c r="J86" s="222"/>
      <c r="M86" s="219">
        <f t="shared" si="12"/>
        <v>45536</v>
      </c>
      <c r="N86" s="223"/>
      <c r="O86" s="223"/>
      <c r="P86" s="223"/>
      <c r="Q86" s="223"/>
      <c r="R86" s="223"/>
      <c r="S86" s="223"/>
      <c r="T86" s="223"/>
      <c r="U86" s="223"/>
      <c r="V86" s="223"/>
      <c r="W86" s="223"/>
      <c r="X86" s="223"/>
      <c r="Y86" s="223"/>
      <c r="Z86" s="223"/>
      <c r="AA86" s="223"/>
      <c r="AB86" s="223"/>
      <c r="AC86" s="195">
        <f t="shared" si="24"/>
        <v>0</v>
      </c>
      <c r="AD86" s="224"/>
    </row>
    <row r="87" spans="2:30" outlineLevel="1">
      <c r="B87" s="218"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P2</v>
      </c>
      <c r="C87" s="218">
        <f>IF(C86&gt;0,C86+1,IF(DATE(YEAR('Basisdaten zum Projekt'!$C$5),MONTH('Basisdaten zum Projekt'!$C$5),1)=D87,1,0))</f>
        <v>31</v>
      </c>
      <c r="D87" s="219">
        <f t="shared" si="25"/>
        <v>45566</v>
      </c>
      <c r="E87" s="220"/>
      <c r="F87" s="168">
        <f t="shared" si="22"/>
        <v>0</v>
      </c>
      <c r="G87" s="221"/>
      <c r="H87" s="220"/>
      <c r="I87" s="168">
        <f t="shared" si="23"/>
        <v>0</v>
      </c>
      <c r="J87" s="222"/>
      <c r="M87" s="219">
        <f t="shared" si="12"/>
        <v>45566</v>
      </c>
      <c r="N87" s="223"/>
      <c r="O87" s="223"/>
      <c r="P87" s="223"/>
      <c r="Q87" s="223"/>
      <c r="R87" s="223"/>
      <c r="S87" s="223"/>
      <c r="T87" s="223"/>
      <c r="U87" s="223"/>
      <c r="V87" s="223"/>
      <c r="W87" s="223"/>
      <c r="X87" s="223"/>
      <c r="Y87" s="223"/>
      <c r="Z87" s="223"/>
      <c r="AA87" s="223"/>
      <c r="AB87" s="223"/>
      <c r="AC87" s="195">
        <f t="shared" si="24"/>
        <v>0</v>
      </c>
      <c r="AD87" s="224"/>
    </row>
    <row r="88" spans="2:30" outlineLevel="1">
      <c r="B88" s="218"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P2</v>
      </c>
      <c r="C88" s="218">
        <f>IF(C87&gt;0,C87+1,IF(DATE(YEAR('Basisdaten zum Projekt'!$C$5),MONTH('Basisdaten zum Projekt'!$C$5),1)=D88,1,0))</f>
        <v>32</v>
      </c>
      <c r="D88" s="219">
        <f t="shared" si="25"/>
        <v>45597</v>
      </c>
      <c r="E88" s="220"/>
      <c r="F88" s="168">
        <f t="shared" si="22"/>
        <v>0</v>
      </c>
      <c r="G88" s="221"/>
      <c r="H88" s="220"/>
      <c r="I88" s="168">
        <f t="shared" si="23"/>
        <v>0</v>
      </c>
      <c r="J88" s="222"/>
      <c r="M88" s="219">
        <f t="shared" si="12"/>
        <v>45597</v>
      </c>
      <c r="N88" s="223"/>
      <c r="O88" s="223"/>
      <c r="P88" s="223"/>
      <c r="Q88" s="223"/>
      <c r="R88" s="223"/>
      <c r="S88" s="223"/>
      <c r="T88" s="223"/>
      <c r="U88" s="223"/>
      <c r="V88" s="223"/>
      <c r="W88" s="223"/>
      <c r="X88" s="223"/>
      <c r="Y88" s="223"/>
      <c r="Z88" s="223"/>
      <c r="AA88" s="223"/>
      <c r="AB88" s="223"/>
      <c r="AC88" s="195">
        <f t="shared" si="24"/>
        <v>0</v>
      </c>
      <c r="AD88" s="224"/>
    </row>
    <row r="89" spans="2:30" outlineLevel="1">
      <c r="B89" s="218"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P2</v>
      </c>
      <c r="C89" s="218">
        <f>IF(C88&gt;0,C88+1,IF(DATE(YEAR('Basisdaten zum Projekt'!$C$5),MONTH('Basisdaten zum Projekt'!$C$5),1)=D89,1,0))</f>
        <v>33</v>
      </c>
      <c r="D89" s="219">
        <f t="shared" si="25"/>
        <v>45627</v>
      </c>
      <c r="E89" s="220"/>
      <c r="F89" s="168">
        <f t="shared" si="22"/>
        <v>0</v>
      </c>
      <c r="G89" s="221"/>
      <c r="H89" s="220"/>
      <c r="I89" s="168">
        <f t="shared" si="23"/>
        <v>0</v>
      </c>
      <c r="J89" s="222"/>
      <c r="M89" s="219">
        <f t="shared" si="12"/>
        <v>45627</v>
      </c>
      <c r="N89" s="223"/>
      <c r="O89" s="223"/>
      <c r="P89" s="223"/>
      <c r="Q89" s="223"/>
      <c r="R89" s="223"/>
      <c r="S89" s="223"/>
      <c r="T89" s="223"/>
      <c r="U89" s="223"/>
      <c r="V89" s="223"/>
      <c r="W89" s="223"/>
      <c r="X89" s="223"/>
      <c r="Y89" s="223"/>
      <c r="Z89" s="223"/>
      <c r="AA89" s="223"/>
      <c r="AB89" s="223"/>
      <c r="AC89" s="195">
        <f t="shared" si="24"/>
        <v>0</v>
      </c>
      <c r="AD89" s="224"/>
    </row>
    <row r="90" spans="2:30">
      <c r="B90" s="228"/>
      <c r="C90" s="229"/>
      <c r="D90" s="230">
        <f>D89</f>
        <v>45627</v>
      </c>
      <c r="E90" s="231"/>
      <c r="F90" s="232">
        <f>SUM(F78:F89)</f>
        <v>0</v>
      </c>
      <c r="G90" s="233">
        <f>SUM(G78:G89)</f>
        <v>0</v>
      </c>
      <c r="H90" s="248"/>
      <c r="I90" s="232">
        <f>SUM(I78:I89)</f>
        <v>0</v>
      </c>
      <c r="J90" s="233">
        <f>SUM(J78:J89)</f>
        <v>0</v>
      </c>
      <c r="M90" s="230">
        <f t="shared" si="12"/>
        <v>45627</v>
      </c>
      <c r="N90" s="236">
        <f>SUM(N78:N89)</f>
        <v>0</v>
      </c>
      <c r="O90" s="236">
        <f>SUM(O78:O89)</f>
        <v>0</v>
      </c>
      <c r="P90" s="236">
        <f>SUM(P78:P89)</f>
        <v>0</v>
      </c>
      <c r="Q90" s="236">
        <f>SUM(Q78:Q89)</f>
        <v>0</v>
      </c>
      <c r="R90" s="236">
        <f>SUM(R78:R89)</f>
        <v>0</v>
      </c>
      <c r="S90" s="236">
        <f t="shared" ref="S90:AB90" si="26">SUM(S78:S89)</f>
        <v>0</v>
      </c>
      <c r="T90" s="236">
        <f t="shared" si="26"/>
        <v>0</v>
      </c>
      <c r="U90" s="236">
        <f t="shared" si="26"/>
        <v>0</v>
      </c>
      <c r="V90" s="236">
        <f t="shared" si="26"/>
        <v>0</v>
      </c>
      <c r="W90" s="236">
        <f t="shared" si="26"/>
        <v>0</v>
      </c>
      <c r="X90" s="236">
        <f t="shared" si="26"/>
        <v>0</v>
      </c>
      <c r="Y90" s="236">
        <f t="shared" si="26"/>
        <v>0</v>
      </c>
      <c r="Z90" s="236">
        <f t="shared" si="26"/>
        <v>0</v>
      </c>
      <c r="AA90" s="236">
        <f t="shared" si="26"/>
        <v>0</v>
      </c>
      <c r="AB90" s="236">
        <f t="shared" si="26"/>
        <v>0</v>
      </c>
      <c r="AC90" s="236">
        <f>SUM(AC78:AC89)</f>
        <v>0</v>
      </c>
      <c r="AD90" s="224"/>
    </row>
    <row r="91" spans="2:30" ht="28.5" customHeight="1">
      <c r="B91" s="158"/>
      <c r="C91" s="158"/>
      <c r="N91" s="235">
        <f>IFERROR(N90/$H$6,0)</f>
        <v>0</v>
      </c>
      <c r="O91" s="235">
        <f>IFERROR(O90/$H$6,0)</f>
        <v>0</v>
      </c>
      <c r="P91" s="235">
        <f>IFERROR(P90/$H$6,0)</f>
        <v>0</v>
      </c>
      <c r="Q91" s="235">
        <f>IFERROR(Q90/$H$6,0)</f>
        <v>0</v>
      </c>
      <c r="R91" s="235">
        <f>IFERROR(R90/$H$6,0)</f>
        <v>0</v>
      </c>
      <c r="S91" s="235">
        <f t="shared" ref="S91:AB91" si="27">IFERROR(S90/$H$6,0)</f>
        <v>0</v>
      </c>
      <c r="T91" s="235">
        <f t="shared" si="27"/>
        <v>0</v>
      </c>
      <c r="U91" s="235">
        <f t="shared" si="27"/>
        <v>0</v>
      </c>
      <c r="V91" s="235">
        <f t="shared" si="27"/>
        <v>0</v>
      </c>
      <c r="W91" s="235">
        <f t="shared" si="27"/>
        <v>0</v>
      </c>
      <c r="X91" s="235">
        <f t="shared" si="27"/>
        <v>0</v>
      </c>
      <c r="Y91" s="235">
        <f t="shared" si="27"/>
        <v>0</v>
      </c>
      <c r="Z91" s="235">
        <f t="shared" si="27"/>
        <v>0</v>
      </c>
      <c r="AA91" s="235">
        <f t="shared" si="27"/>
        <v>0</v>
      </c>
      <c r="AB91" s="235">
        <f t="shared" si="27"/>
        <v>0</v>
      </c>
      <c r="AC91" s="235">
        <f>IFERROR(AC90/$H$6,0)</f>
        <v>0</v>
      </c>
      <c r="AD91" s="237" t="s">
        <v>394</v>
      </c>
    </row>
    <row r="92" spans="2:30">
      <c r="B92" s="158"/>
      <c r="C92" s="158"/>
      <c r="N92" s="238"/>
      <c r="O92" s="238"/>
      <c r="P92" s="238"/>
      <c r="Q92" s="238"/>
      <c r="R92" s="238"/>
      <c r="S92" s="239"/>
      <c r="T92" s="240"/>
      <c r="U92" s="241"/>
      <c r="V92" s="241"/>
      <c r="W92" s="241"/>
      <c r="X92" s="241"/>
      <c r="Y92" s="241"/>
      <c r="Z92" s="241"/>
      <c r="AA92" s="241"/>
      <c r="AB92" s="242"/>
      <c r="AC92" s="238"/>
      <c r="AD92" s="243"/>
    </row>
    <row r="93" spans="2:30" outlineLevel="1">
      <c r="B93" s="218"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P2</v>
      </c>
      <c r="C93" s="218">
        <f>IF(C89&gt;0,C89+1,IF(DATE(YEAR('Basisdaten zum Projekt'!$C$5),MONTH('Basisdaten zum Projekt'!$C$5),1)=D93,1,0))</f>
        <v>34</v>
      </c>
      <c r="D93" s="219">
        <f>DATE(YEAR(D89),MONTH(D89)+1,DAY(D89))</f>
        <v>45658</v>
      </c>
      <c r="E93" s="244"/>
      <c r="F93" s="245">
        <f t="shared" ref="F93:F104" si="28">215/12*E93</f>
        <v>0</v>
      </c>
      <c r="G93" s="246"/>
      <c r="H93" s="244"/>
      <c r="I93" s="245">
        <f t="shared" ref="I93:I104" si="29">215/12*H93</f>
        <v>0</v>
      </c>
      <c r="J93" s="247"/>
      <c r="M93" s="219">
        <f t="shared" si="12"/>
        <v>45658</v>
      </c>
      <c r="N93" s="223"/>
      <c r="O93" s="223"/>
      <c r="P93" s="223"/>
      <c r="Q93" s="223"/>
      <c r="R93" s="223"/>
      <c r="S93" s="223"/>
      <c r="T93" s="223"/>
      <c r="U93" s="223"/>
      <c r="V93" s="223"/>
      <c r="W93" s="223"/>
      <c r="X93" s="223"/>
      <c r="Y93" s="223"/>
      <c r="Z93" s="223"/>
      <c r="AA93" s="223"/>
      <c r="AB93" s="223"/>
      <c r="AC93" s="195">
        <f t="shared" ref="AC93:AC104" si="30">SUM(N93:AB93)</f>
        <v>0</v>
      </c>
      <c r="AD93" s="224"/>
    </row>
    <row r="94" spans="2:30" outlineLevel="1">
      <c r="B94" s="218"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P2</v>
      </c>
      <c r="C94" s="218">
        <f>IF(C93&gt;0,C93+1,IF(DATE(YEAR('Basisdaten zum Projekt'!$C$5),MONTH('Basisdaten zum Projekt'!$C$5),1)=D94,1,0))</f>
        <v>35</v>
      </c>
      <c r="D94" s="219">
        <f t="shared" ref="D94:D104" si="31">DATE(YEAR(D93),MONTH(D93)+1,DAY(D93))</f>
        <v>45689</v>
      </c>
      <c r="E94" s="220"/>
      <c r="F94" s="168">
        <f t="shared" si="28"/>
        <v>0</v>
      </c>
      <c r="G94" s="221"/>
      <c r="H94" s="220"/>
      <c r="I94" s="168">
        <f t="shared" si="29"/>
        <v>0</v>
      </c>
      <c r="J94" s="222"/>
      <c r="M94" s="219">
        <f t="shared" si="12"/>
        <v>45689</v>
      </c>
      <c r="N94" s="223"/>
      <c r="O94" s="223"/>
      <c r="P94" s="223"/>
      <c r="Q94" s="223"/>
      <c r="R94" s="223"/>
      <c r="S94" s="223"/>
      <c r="T94" s="223"/>
      <c r="U94" s="223"/>
      <c r="V94" s="223"/>
      <c r="W94" s="223"/>
      <c r="X94" s="223"/>
      <c r="Y94" s="223"/>
      <c r="Z94" s="223"/>
      <c r="AA94" s="223"/>
      <c r="AB94" s="223"/>
      <c r="AC94" s="195">
        <f t="shared" si="30"/>
        <v>0</v>
      </c>
      <c r="AD94" s="224"/>
    </row>
    <row r="95" spans="2:30" outlineLevel="1">
      <c r="B95" s="218"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P2</v>
      </c>
      <c r="C95" s="218">
        <f>IF(C94&gt;0,C94+1,IF(DATE(YEAR('Basisdaten zum Projekt'!$C$5),MONTH('Basisdaten zum Projekt'!$C$5),1)=D95,1,0))</f>
        <v>36</v>
      </c>
      <c r="D95" s="219">
        <f t="shared" si="31"/>
        <v>45717</v>
      </c>
      <c r="E95" s="220"/>
      <c r="F95" s="168">
        <f t="shared" si="28"/>
        <v>0</v>
      </c>
      <c r="G95" s="221"/>
      <c r="H95" s="220"/>
      <c r="I95" s="168">
        <f t="shared" si="29"/>
        <v>0</v>
      </c>
      <c r="J95" s="222"/>
      <c r="M95" s="219">
        <f t="shared" si="12"/>
        <v>45717</v>
      </c>
      <c r="N95" s="223"/>
      <c r="O95" s="223"/>
      <c r="P95" s="223"/>
      <c r="Q95" s="223"/>
      <c r="R95" s="223"/>
      <c r="S95" s="223"/>
      <c r="T95" s="223"/>
      <c r="U95" s="223"/>
      <c r="V95" s="223"/>
      <c r="W95" s="223"/>
      <c r="X95" s="223"/>
      <c r="Y95" s="223"/>
      <c r="Z95" s="223"/>
      <c r="AA95" s="223"/>
      <c r="AB95" s="223"/>
      <c r="AC95" s="195">
        <f t="shared" si="30"/>
        <v>0</v>
      </c>
      <c r="AD95" s="224"/>
    </row>
    <row r="96" spans="2:30" outlineLevel="1">
      <c r="B96" s="218"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8">
        <f>IF(C95&gt;0,C95+1,IF(DATE(YEAR('Basisdaten zum Projekt'!$C$5),MONTH('Basisdaten zum Projekt'!$C$5),1)=D96,1,0))</f>
        <v>37</v>
      </c>
      <c r="D96" s="219">
        <f t="shared" si="31"/>
        <v>45748</v>
      </c>
      <c r="E96" s="220"/>
      <c r="F96" s="168">
        <f t="shared" si="28"/>
        <v>0</v>
      </c>
      <c r="G96" s="221"/>
      <c r="H96" s="220"/>
      <c r="I96" s="168">
        <f t="shared" si="29"/>
        <v>0</v>
      </c>
      <c r="J96" s="222"/>
      <c r="M96" s="219">
        <f t="shared" si="12"/>
        <v>45748</v>
      </c>
      <c r="N96" s="223"/>
      <c r="O96" s="223"/>
      <c r="P96" s="223"/>
      <c r="Q96" s="223"/>
      <c r="R96" s="223"/>
      <c r="S96" s="223"/>
      <c r="T96" s="223"/>
      <c r="U96" s="223"/>
      <c r="V96" s="223"/>
      <c r="W96" s="223"/>
      <c r="X96" s="223"/>
      <c r="Y96" s="223"/>
      <c r="Z96" s="223"/>
      <c r="AA96" s="223"/>
      <c r="AB96" s="223"/>
      <c r="AC96" s="195">
        <f t="shared" si="30"/>
        <v>0</v>
      </c>
      <c r="AD96" s="224"/>
    </row>
    <row r="97" spans="2:30" outlineLevel="1">
      <c r="B97" s="218"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8">
        <f>IF(C96&gt;0,C96+1,IF(DATE(YEAR('Basisdaten zum Projekt'!$C$5),MONTH('Basisdaten zum Projekt'!$C$5),1)=D97,1,0))</f>
        <v>38</v>
      </c>
      <c r="D97" s="219">
        <f t="shared" si="31"/>
        <v>45778</v>
      </c>
      <c r="E97" s="220"/>
      <c r="F97" s="168">
        <f t="shared" si="28"/>
        <v>0</v>
      </c>
      <c r="G97" s="221"/>
      <c r="H97" s="220"/>
      <c r="I97" s="168">
        <f t="shared" si="29"/>
        <v>0</v>
      </c>
      <c r="J97" s="222"/>
      <c r="M97" s="219">
        <f t="shared" si="12"/>
        <v>45778</v>
      </c>
      <c r="N97" s="223"/>
      <c r="O97" s="223"/>
      <c r="P97" s="223"/>
      <c r="Q97" s="223"/>
      <c r="R97" s="223"/>
      <c r="S97" s="223"/>
      <c r="T97" s="223"/>
      <c r="U97" s="223"/>
      <c r="V97" s="223"/>
      <c r="W97" s="223"/>
      <c r="X97" s="223"/>
      <c r="Y97" s="223"/>
      <c r="Z97" s="223"/>
      <c r="AA97" s="223"/>
      <c r="AB97" s="223"/>
      <c r="AC97" s="195">
        <f t="shared" si="30"/>
        <v>0</v>
      </c>
      <c r="AD97" s="224"/>
    </row>
    <row r="98" spans="2:30" outlineLevel="1">
      <c r="B98" s="218"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8">
        <f>IF(C97&gt;0,C97+1,IF(DATE(YEAR('Basisdaten zum Projekt'!$C$5),MONTH('Basisdaten zum Projekt'!$C$5),1)=D98,1,0))</f>
        <v>39</v>
      </c>
      <c r="D98" s="219">
        <f t="shared" si="31"/>
        <v>45809</v>
      </c>
      <c r="E98" s="220"/>
      <c r="F98" s="168">
        <f t="shared" si="28"/>
        <v>0</v>
      </c>
      <c r="G98" s="221"/>
      <c r="H98" s="220"/>
      <c r="I98" s="168">
        <f t="shared" si="29"/>
        <v>0</v>
      </c>
      <c r="J98" s="222"/>
      <c r="M98" s="219">
        <f t="shared" si="12"/>
        <v>45809</v>
      </c>
      <c r="N98" s="223"/>
      <c r="O98" s="223"/>
      <c r="P98" s="223"/>
      <c r="Q98" s="223"/>
      <c r="R98" s="223"/>
      <c r="S98" s="223"/>
      <c r="T98" s="223"/>
      <c r="U98" s="223"/>
      <c r="V98" s="223"/>
      <c r="W98" s="223"/>
      <c r="X98" s="223"/>
      <c r="Y98" s="223"/>
      <c r="Z98" s="223"/>
      <c r="AA98" s="223"/>
      <c r="AB98" s="223"/>
      <c r="AC98" s="195">
        <f t="shared" si="30"/>
        <v>0</v>
      </c>
      <c r="AD98" s="224"/>
    </row>
    <row r="99" spans="2:30" outlineLevel="1">
      <c r="B99" s="218"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8">
        <f>IF(C98&gt;0,C98+1,IF(DATE(YEAR('Basisdaten zum Projekt'!$C$5),MONTH('Basisdaten zum Projekt'!$C$5),1)=D99,1,0))</f>
        <v>40</v>
      </c>
      <c r="D99" s="219">
        <f t="shared" si="31"/>
        <v>45839</v>
      </c>
      <c r="E99" s="220"/>
      <c r="F99" s="168">
        <f t="shared" si="28"/>
        <v>0</v>
      </c>
      <c r="G99" s="221"/>
      <c r="H99" s="220"/>
      <c r="I99" s="168">
        <f t="shared" si="29"/>
        <v>0</v>
      </c>
      <c r="J99" s="222"/>
      <c r="M99" s="219">
        <f t="shared" si="12"/>
        <v>45839</v>
      </c>
      <c r="N99" s="223"/>
      <c r="O99" s="223"/>
      <c r="P99" s="223"/>
      <c r="Q99" s="223"/>
      <c r="R99" s="223"/>
      <c r="S99" s="223"/>
      <c r="T99" s="223"/>
      <c r="U99" s="223"/>
      <c r="V99" s="223"/>
      <c r="W99" s="223"/>
      <c r="X99" s="223"/>
      <c r="Y99" s="223"/>
      <c r="Z99" s="223"/>
      <c r="AA99" s="223"/>
      <c r="AB99" s="223"/>
      <c r="AC99" s="195">
        <f t="shared" si="30"/>
        <v>0</v>
      </c>
      <c r="AD99" s="224"/>
    </row>
    <row r="100" spans="2:30" outlineLevel="1">
      <c r="B100" s="218"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8">
        <f>IF(C99&gt;0,C99+1,IF(DATE(YEAR('Basisdaten zum Projekt'!$C$5),MONTH('Basisdaten zum Projekt'!$C$5),1)=D100,1,0))</f>
        <v>41</v>
      </c>
      <c r="D100" s="219">
        <f t="shared" si="31"/>
        <v>45870</v>
      </c>
      <c r="E100" s="220"/>
      <c r="F100" s="168">
        <f t="shared" si="28"/>
        <v>0</v>
      </c>
      <c r="G100" s="221"/>
      <c r="H100" s="220"/>
      <c r="I100" s="168">
        <f t="shared" si="29"/>
        <v>0</v>
      </c>
      <c r="J100" s="222"/>
      <c r="M100" s="219">
        <f t="shared" si="12"/>
        <v>45870</v>
      </c>
      <c r="N100" s="223"/>
      <c r="O100" s="223"/>
      <c r="P100" s="223"/>
      <c r="Q100" s="223"/>
      <c r="R100" s="223"/>
      <c r="S100" s="223"/>
      <c r="T100" s="223"/>
      <c r="U100" s="223"/>
      <c r="V100" s="223"/>
      <c r="W100" s="223"/>
      <c r="X100" s="223"/>
      <c r="Y100" s="223"/>
      <c r="Z100" s="223"/>
      <c r="AA100" s="223"/>
      <c r="AB100" s="223"/>
      <c r="AC100" s="195">
        <f t="shared" si="30"/>
        <v>0</v>
      </c>
      <c r="AD100" s="224"/>
    </row>
    <row r="101" spans="2:30" outlineLevel="1">
      <c r="B101" s="218"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8">
        <f>IF(C100&gt;0,C100+1,IF(DATE(YEAR('Basisdaten zum Projekt'!$C$5),MONTH('Basisdaten zum Projekt'!$C$5),1)=D101,1,0))</f>
        <v>42</v>
      </c>
      <c r="D101" s="219">
        <f t="shared" si="31"/>
        <v>45901</v>
      </c>
      <c r="E101" s="220"/>
      <c r="F101" s="168">
        <f t="shared" si="28"/>
        <v>0</v>
      </c>
      <c r="G101" s="221"/>
      <c r="H101" s="220"/>
      <c r="I101" s="168">
        <f t="shared" si="29"/>
        <v>0</v>
      </c>
      <c r="J101" s="222"/>
      <c r="M101" s="219">
        <f t="shared" si="12"/>
        <v>45901</v>
      </c>
      <c r="N101" s="223"/>
      <c r="O101" s="223"/>
      <c r="P101" s="223"/>
      <c r="Q101" s="223"/>
      <c r="R101" s="223"/>
      <c r="S101" s="223"/>
      <c r="T101" s="223"/>
      <c r="U101" s="223"/>
      <c r="V101" s="223"/>
      <c r="W101" s="223"/>
      <c r="X101" s="223"/>
      <c r="Y101" s="223"/>
      <c r="Z101" s="223"/>
      <c r="AA101" s="223"/>
      <c r="AB101" s="223"/>
      <c r="AC101" s="195">
        <f t="shared" si="30"/>
        <v>0</v>
      </c>
      <c r="AD101" s="224"/>
    </row>
    <row r="102" spans="2:30" outlineLevel="1">
      <c r="B102" s="218"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8">
        <f>IF(C101&gt;0,C101+1,IF(DATE(YEAR('Basisdaten zum Projekt'!$C$5),MONTH('Basisdaten zum Projekt'!$C$5),1)=D102,1,0))</f>
        <v>43</v>
      </c>
      <c r="D102" s="219">
        <f t="shared" si="31"/>
        <v>45931</v>
      </c>
      <c r="E102" s="220"/>
      <c r="F102" s="168">
        <f t="shared" si="28"/>
        <v>0</v>
      </c>
      <c r="G102" s="221"/>
      <c r="H102" s="220"/>
      <c r="I102" s="168">
        <f t="shared" si="29"/>
        <v>0</v>
      </c>
      <c r="J102" s="222"/>
      <c r="M102" s="219">
        <f t="shared" si="12"/>
        <v>45931</v>
      </c>
      <c r="N102" s="223"/>
      <c r="O102" s="223"/>
      <c r="P102" s="223"/>
      <c r="Q102" s="223"/>
      <c r="R102" s="223"/>
      <c r="S102" s="223"/>
      <c r="T102" s="223"/>
      <c r="U102" s="223"/>
      <c r="V102" s="223"/>
      <c r="W102" s="223"/>
      <c r="X102" s="223"/>
      <c r="Y102" s="223"/>
      <c r="Z102" s="223"/>
      <c r="AA102" s="223"/>
      <c r="AB102" s="223"/>
      <c r="AC102" s="195">
        <f t="shared" si="30"/>
        <v>0</v>
      </c>
      <c r="AD102" s="224"/>
    </row>
    <row r="103" spans="2:30" outlineLevel="1">
      <c r="B103" s="218"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8">
        <f>IF(C102&gt;0,C102+1,IF(DATE(YEAR('Basisdaten zum Projekt'!$C$5),MONTH('Basisdaten zum Projekt'!$C$5),1)=D103,1,0))</f>
        <v>44</v>
      </c>
      <c r="D103" s="219">
        <f t="shared" si="31"/>
        <v>45962</v>
      </c>
      <c r="E103" s="220"/>
      <c r="F103" s="168">
        <f t="shared" si="28"/>
        <v>0</v>
      </c>
      <c r="G103" s="221"/>
      <c r="H103" s="220"/>
      <c r="I103" s="168">
        <f t="shared" si="29"/>
        <v>0</v>
      </c>
      <c r="J103" s="222"/>
      <c r="M103" s="219">
        <f t="shared" si="12"/>
        <v>45962</v>
      </c>
      <c r="N103" s="223"/>
      <c r="O103" s="223"/>
      <c r="P103" s="223"/>
      <c r="Q103" s="223"/>
      <c r="R103" s="223"/>
      <c r="S103" s="223"/>
      <c r="T103" s="223"/>
      <c r="U103" s="223"/>
      <c r="V103" s="223"/>
      <c r="W103" s="223"/>
      <c r="X103" s="223"/>
      <c r="Y103" s="223"/>
      <c r="Z103" s="223"/>
      <c r="AA103" s="223"/>
      <c r="AB103" s="223"/>
      <c r="AC103" s="195">
        <f t="shared" si="30"/>
        <v>0</v>
      </c>
      <c r="AD103" s="224"/>
    </row>
    <row r="104" spans="2:30" outlineLevel="1">
      <c r="B104" s="218"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8">
        <f>IF(C103&gt;0,C103+1,IF(DATE(YEAR('Basisdaten zum Projekt'!$C$5),MONTH('Basisdaten zum Projekt'!$C$5),1)=D104,1,0))</f>
        <v>45</v>
      </c>
      <c r="D104" s="219">
        <f t="shared" si="31"/>
        <v>45992</v>
      </c>
      <c r="E104" s="220"/>
      <c r="F104" s="168">
        <f t="shared" si="28"/>
        <v>0</v>
      </c>
      <c r="G104" s="221"/>
      <c r="H104" s="220"/>
      <c r="I104" s="168">
        <f t="shared" si="29"/>
        <v>0</v>
      </c>
      <c r="J104" s="222"/>
      <c r="M104" s="219">
        <f t="shared" si="12"/>
        <v>45992</v>
      </c>
      <c r="N104" s="223"/>
      <c r="O104" s="223"/>
      <c r="P104" s="223"/>
      <c r="Q104" s="223"/>
      <c r="R104" s="223"/>
      <c r="S104" s="223"/>
      <c r="T104" s="223"/>
      <c r="U104" s="223"/>
      <c r="V104" s="223"/>
      <c r="W104" s="223"/>
      <c r="X104" s="223"/>
      <c r="Y104" s="223"/>
      <c r="Z104" s="223"/>
      <c r="AA104" s="223"/>
      <c r="AB104" s="223"/>
      <c r="AC104" s="195">
        <f t="shared" si="30"/>
        <v>0</v>
      </c>
      <c r="AD104" s="224"/>
    </row>
    <row r="105" spans="2:30">
      <c r="B105" s="228"/>
      <c r="C105" s="229"/>
      <c r="D105" s="230">
        <f>D104</f>
        <v>45992</v>
      </c>
      <c r="E105" s="231"/>
      <c r="F105" s="232">
        <f>SUM(F93:F104)</f>
        <v>0</v>
      </c>
      <c r="G105" s="233">
        <f>SUM(G93:G104)</f>
        <v>0</v>
      </c>
      <c r="H105" s="234"/>
      <c r="I105" s="232">
        <f>SUM(I93:I104)</f>
        <v>0</v>
      </c>
      <c r="J105" s="233">
        <f>SUM(J93:J104)</f>
        <v>0</v>
      </c>
      <c r="M105" s="230">
        <f t="shared" si="12"/>
        <v>45992</v>
      </c>
      <c r="N105" s="236">
        <f>SUM(N93:N104)</f>
        <v>0</v>
      </c>
      <c r="O105" s="236">
        <f>SUM(O93:O104)</f>
        <v>0</v>
      </c>
      <c r="P105" s="236">
        <f>SUM(P93:P104)</f>
        <v>0</v>
      </c>
      <c r="Q105" s="236">
        <f>SUM(Q93:Q104)</f>
        <v>0</v>
      </c>
      <c r="R105" s="236">
        <f>SUM(R93:R104)</f>
        <v>0</v>
      </c>
      <c r="S105" s="236">
        <f t="shared" ref="S105:AB105" si="32">SUM(S93:S104)</f>
        <v>0</v>
      </c>
      <c r="T105" s="236">
        <f t="shared" si="32"/>
        <v>0</v>
      </c>
      <c r="U105" s="236">
        <f t="shared" si="32"/>
        <v>0</v>
      </c>
      <c r="V105" s="236">
        <f t="shared" si="32"/>
        <v>0</v>
      </c>
      <c r="W105" s="236">
        <f t="shared" si="32"/>
        <v>0</v>
      </c>
      <c r="X105" s="236">
        <f t="shared" si="32"/>
        <v>0</v>
      </c>
      <c r="Y105" s="236">
        <f t="shared" si="32"/>
        <v>0</v>
      </c>
      <c r="Z105" s="236">
        <f t="shared" si="32"/>
        <v>0</v>
      </c>
      <c r="AA105" s="236">
        <f t="shared" si="32"/>
        <v>0</v>
      </c>
      <c r="AB105" s="236">
        <f t="shared" si="32"/>
        <v>0</v>
      </c>
      <c r="AC105" s="236">
        <f>SUM(AC93:AC104)</f>
        <v>0</v>
      </c>
      <c r="AD105" s="224"/>
    </row>
    <row r="106" spans="2:30" ht="28.5" customHeight="1">
      <c r="B106" s="158"/>
      <c r="C106" s="158"/>
      <c r="N106" s="235">
        <f>IFERROR(N105/$H$6,0)</f>
        <v>0</v>
      </c>
      <c r="O106" s="235">
        <f>IFERROR(O105/$H$6,0)</f>
        <v>0</v>
      </c>
      <c r="P106" s="235">
        <f>IFERROR(P105/$H$6,0)</f>
        <v>0</v>
      </c>
      <c r="Q106" s="235">
        <f>IFERROR(Q105/$H$6,0)</f>
        <v>0</v>
      </c>
      <c r="R106" s="235">
        <f>IFERROR(R105/$H$6,0)</f>
        <v>0</v>
      </c>
      <c r="S106" s="235">
        <f t="shared" ref="S106:AB106" si="33">IFERROR(S105/$H$6,0)</f>
        <v>0</v>
      </c>
      <c r="T106" s="235">
        <f t="shared" si="33"/>
        <v>0</v>
      </c>
      <c r="U106" s="235">
        <f t="shared" si="33"/>
        <v>0</v>
      </c>
      <c r="V106" s="235">
        <f t="shared" si="33"/>
        <v>0</v>
      </c>
      <c r="W106" s="235">
        <f t="shared" si="33"/>
        <v>0</v>
      </c>
      <c r="X106" s="235">
        <f t="shared" si="33"/>
        <v>0</v>
      </c>
      <c r="Y106" s="235">
        <f t="shared" si="33"/>
        <v>0</v>
      </c>
      <c r="Z106" s="235">
        <f t="shared" si="33"/>
        <v>0</v>
      </c>
      <c r="AA106" s="235">
        <f t="shared" si="33"/>
        <v>0</v>
      </c>
      <c r="AB106" s="235">
        <f t="shared" si="33"/>
        <v>0</v>
      </c>
      <c r="AC106" s="235">
        <f>IFERROR(AC105/$H$6,0)</f>
        <v>0</v>
      </c>
      <c r="AD106" s="237" t="s">
        <v>394</v>
      </c>
    </row>
    <row r="107" spans="2:30">
      <c r="B107" s="158"/>
      <c r="C107" s="158"/>
      <c r="N107" s="238"/>
      <c r="O107" s="238"/>
      <c r="P107" s="238"/>
      <c r="Q107" s="238"/>
      <c r="R107" s="238"/>
      <c r="S107" s="239"/>
      <c r="T107" s="240"/>
      <c r="U107" s="241"/>
      <c r="V107" s="241"/>
      <c r="W107" s="241"/>
      <c r="X107" s="241"/>
      <c r="Y107" s="241"/>
      <c r="Z107" s="241"/>
      <c r="AA107" s="241"/>
      <c r="AB107" s="242"/>
      <c r="AC107" s="238"/>
      <c r="AD107" s="243"/>
    </row>
    <row r="108" spans="2:30" outlineLevel="1">
      <c r="B108" s="218"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8">
        <f>IF(C104&gt;0,C104+1,IF(DATE(YEAR('Basisdaten zum Projekt'!$C$5),MONTH('Basisdaten zum Projekt'!$C$5),1)=D108,1,0))</f>
        <v>46</v>
      </c>
      <c r="D108" s="219">
        <f>DATE(YEAR(D104),MONTH(D104)+1,DAY(D104))</f>
        <v>46023</v>
      </c>
      <c r="E108" s="220"/>
      <c r="F108" s="168">
        <f t="shared" ref="F108:F119" si="34">215/12*E108</f>
        <v>0</v>
      </c>
      <c r="G108" s="221"/>
      <c r="H108" s="220"/>
      <c r="I108" s="168">
        <f t="shared" ref="I108:I119" si="35">215/12*H108</f>
        <v>0</v>
      </c>
      <c r="J108" s="222"/>
      <c r="M108" s="219">
        <f t="shared" ref="M108:M150" si="36">D108</f>
        <v>46023</v>
      </c>
      <c r="N108" s="223"/>
      <c r="O108" s="223"/>
      <c r="P108" s="223"/>
      <c r="Q108" s="223"/>
      <c r="R108" s="223"/>
      <c r="S108" s="223"/>
      <c r="T108" s="223"/>
      <c r="U108" s="223"/>
      <c r="V108" s="223"/>
      <c r="W108" s="223"/>
      <c r="X108" s="223"/>
      <c r="Y108" s="223"/>
      <c r="Z108" s="223"/>
      <c r="AA108" s="223"/>
      <c r="AB108" s="223"/>
      <c r="AC108" s="195">
        <f t="shared" ref="AC108:AC119" si="37">SUM(N108:AB108)</f>
        <v>0</v>
      </c>
      <c r="AD108" s="224"/>
    </row>
    <row r="109" spans="2:30" outlineLevel="1">
      <c r="B109" s="218"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8">
        <f>IF(C108&gt;0,C108+1,IF(DATE(YEAR('Basisdaten zum Projekt'!$C$5),MONTH('Basisdaten zum Projekt'!$C$5),1)=D109,1,0))</f>
        <v>47</v>
      </c>
      <c r="D109" s="219">
        <f t="shared" ref="D109:D119" si="38">DATE(YEAR(D108),MONTH(D108)+1,DAY(D108))</f>
        <v>46054</v>
      </c>
      <c r="E109" s="220"/>
      <c r="F109" s="168">
        <f t="shared" si="34"/>
        <v>0</v>
      </c>
      <c r="G109" s="221"/>
      <c r="H109" s="220"/>
      <c r="I109" s="168">
        <f t="shared" si="35"/>
        <v>0</v>
      </c>
      <c r="J109" s="222"/>
      <c r="M109" s="219">
        <f t="shared" si="36"/>
        <v>46054</v>
      </c>
      <c r="N109" s="223"/>
      <c r="O109" s="223"/>
      <c r="P109" s="223"/>
      <c r="Q109" s="223"/>
      <c r="R109" s="223"/>
      <c r="S109" s="223"/>
      <c r="T109" s="223"/>
      <c r="U109" s="223"/>
      <c r="V109" s="223"/>
      <c r="W109" s="223"/>
      <c r="X109" s="223"/>
      <c r="Y109" s="223"/>
      <c r="Z109" s="223"/>
      <c r="AA109" s="223"/>
      <c r="AB109" s="223"/>
      <c r="AC109" s="195">
        <f t="shared" si="37"/>
        <v>0</v>
      </c>
      <c r="AD109" s="224"/>
    </row>
    <row r="110" spans="2:30" outlineLevel="1">
      <c r="B110" s="218"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8">
        <f>IF(C109&gt;0,C109+1,IF(DATE(YEAR('Basisdaten zum Projekt'!$C$5),MONTH('Basisdaten zum Projekt'!$C$5),1)=D110,1,0))</f>
        <v>48</v>
      </c>
      <c r="D110" s="219">
        <f t="shared" si="38"/>
        <v>46082</v>
      </c>
      <c r="E110" s="220"/>
      <c r="F110" s="168">
        <f t="shared" si="34"/>
        <v>0</v>
      </c>
      <c r="G110" s="221"/>
      <c r="H110" s="220"/>
      <c r="I110" s="168">
        <f t="shared" si="35"/>
        <v>0</v>
      </c>
      <c r="J110" s="222"/>
      <c r="M110" s="219">
        <f t="shared" si="36"/>
        <v>46082</v>
      </c>
      <c r="N110" s="223"/>
      <c r="O110" s="223"/>
      <c r="P110" s="223"/>
      <c r="Q110" s="223"/>
      <c r="R110" s="223"/>
      <c r="S110" s="223"/>
      <c r="T110" s="223"/>
      <c r="U110" s="223"/>
      <c r="V110" s="223"/>
      <c r="W110" s="223"/>
      <c r="X110" s="223"/>
      <c r="Y110" s="223"/>
      <c r="Z110" s="223"/>
      <c r="AA110" s="223"/>
      <c r="AB110" s="223"/>
      <c r="AC110" s="195">
        <f t="shared" si="37"/>
        <v>0</v>
      </c>
      <c r="AD110" s="224"/>
    </row>
    <row r="111" spans="2:30" outlineLevel="1">
      <c r="B111" s="218"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8">
        <f>IF(C110&gt;0,C110+1,IF(DATE(YEAR('Basisdaten zum Projekt'!$C$5),MONTH('Basisdaten zum Projekt'!$C$5),1)=D111,1,0))</f>
        <v>49</v>
      </c>
      <c r="D111" s="219">
        <f t="shared" si="38"/>
        <v>46113</v>
      </c>
      <c r="E111" s="220"/>
      <c r="F111" s="168">
        <f t="shared" si="34"/>
        <v>0</v>
      </c>
      <c r="G111" s="221"/>
      <c r="H111" s="220"/>
      <c r="I111" s="168">
        <f t="shared" si="35"/>
        <v>0</v>
      </c>
      <c r="J111" s="222"/>
      <c r="M111" s="219">
        <f t="shared" si="36"/>
        <v>46113</v>
      </c>
      <c r="N111" s="223"/>
      <c r="O111" s="223"/>
      <c r="P111" s="223"/>
      <c r="Q111" s="223"/>
      <c r="R111" s="223"/>
      <c r="S111" s="223"/>
      <c r="T111" s="223"/>
      <c r="U111" s="223"/>
      <c r="V111" s="223"/>
      <c r="W111" s="223"/>
      <c r="X111" s="223"/>
      <c r="Y111" s="223"/>
      <c r="Z111" s="223"/>
      <c r="AA111" s="223"/>
      <c r="AB111" s="223"/>
      <c r="AC111" s="195">
        <f t="shared" si="37"/>
        <v>0</v>
      </c>
      <c r="AD111" s="224"/>
    </row>
    <row r="112" spans="2:30" outlineLevel="1">
      <c r="B112" s="218"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8">
        <f>IF(C111&gt;0,C111+1,IF(DATE(YEAR('Basisdaten zum Projekt'!$C$5),MONTH('Basisdaten zum Projekt'!$C$5),1)=D112,1,0))</f>
        <v>50</v>
      </c>
      <c r="D112" s="219">
        <f t="shared" si="38"/>
        <v>46143</v>
      </c>
      <c r="E112" s="220"/>
      <c r="F112" s="168">
        <f t="shared" si="34"/>
        <v>0</v>
      </c>
      <c r="G112" s="221"/>
      <c r="H112" s="220"/>
      <c r="I112" s="168">
        <f t="shared" si="35"/>
        <v>0</v>
      </c>
      <c r="J112" s="222"/>
      <c r="M112" s="219">
        <f t="shared" si="36"/>
        <v>46143</v>
      </c>
      <c r="N112" s="223"/>
      <c r="O112" s="223"/>
      <c r="P112" s="223"/>
      <c r="Q112" s="223"/>
      <c r="R112" s="223"/>
      <c r="S112" s="223"/>
      <c r="T112" s="223"/>
      <c r="U112" s="223"/>
      <c r="V112" s="223"/>
      <c r="W112" s="223"/>
      <c r="X112" s="223"/>
      <c r="Y112" s="223"/>
      <c r="Z112" s="223"/>
      <c r="AA112" s="223"/>
      <c r="AB112" s="223"/>
      <c r="AC112" s="195">
        <f t="shared" si="37"/>
        <v>0</v>
      </c>
      <c r="AD112" s="224"/>
    </row>
    <row r="113" spans="2:30" outlineLevel="1">
      <c r="B113" s="218"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8">
        <f>IF(C112&gt;0,C112+1,IF(DATE(YEAR('Basisdaten zum Projekt'!$C$5),MONTH('Basisdaten zum Projekt'!$C$5),1)=D113,1,0))</f>
        <v>51</v>
      </c>
      <c r="D113" s="219">
        <f t="shared" si="38"/>
        <v>46174</v>
      </c>
      <c r="E113" s="220"/>
      <c r="F113" s="168">
        <f t="shared" si="34"/>
        <v>0</v>
      </c>
      <c r="G113" s="221"/>
      <c r="H113" s="220"/>
      <c r="I113" s="168">
        <f t="shared" si="35"/>
        <v>0</v>
      </c>
      <c r="J113" s="222"/>
      <c r="M113" s="219">
        <f t="shared" si="36"/>
        <v>46174</v>
      </c>
      <c r="N113" s="223"/>
      <c r="O113" s="223"/>
      <c r="P113" s="223"/>
      <c r="Q113" s="223"/>
      <c r="R113" s="223"/>
      <c r="S113" s="223"/>
      <c r="T113" s="223"/>
      <c r="U113" s="223"/>
      <c r="V113" s="223"/>
      <c r="W113" s="223"/>
      <c r="X113" s="223"/>
      <c r="Y113" s="223"/>
      <c r="Z113" s="223"/>
      <c r="AA113" s="223"/>
      <c r="AB113" s="223"/>
      <c r="AC113" s="195">
        <f t="shared" si="37"/>
        <v>0</v>
      </c>
      <c r="AD113" s="224"/>
    </row>
    <row r="114" spans="2:30" outlineLevel="1">
      <c r="B114" s="218"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8">
        <f>IF(C113&gt;0,C113+1,IF(DATE(YEAR('Basisdaten zum Projekt'!$C$5),MONTH('Basisdaten zum Projekt'!$C$5),1)=D114,1,0))</f>
        <v>52</v>
      </c>
      <c r="D114" s="219">
        <f t="shared" si="38"/>
        <v>46204</v>
      </c>
      <c r="E114" s="220"/>
      <c r="F114" s="168">
        <f t="shared" si="34"/>
        <v>0</v>
      </c>
      <c r="G114" s="221"/>
      <c r="H114" s="220"/>
      <c r="I114" s="168">
        <f t="shared" si="35"/>
        <v>0</v>
      </c>
      <c r="J114" s="222"/>
      <c r="M114" s="219">
        <f t="shared" si="36"/>
        <v>46204</v>
      </c>
      <c r="N114" s="223"/>
      <c r="O114" s="223"/>
      <c r="P114" s="223"/>
      <c r="Q114" s="223"/>
      <c r="R114" s="223"/>
      <c r="S114" s="223"/>
      <c r="T114" s="223"/>
      <c r="U114" s="223"/>
      <c r="V114" s="223"/>
      <c r="W114" s="223"/>
      <c r="X114" s="223"/>
      <c r="Y114" s="223"/>
      <c r="Z114" s="223"/>
      <c r="AA114" s="223"/>
      <c r="AB114" s="223"/>
      <c r="AC114" s="195">
        <f t="shared" si="37"/>
        <v>0</v>
      </c>
      <c r="AD114" s="224"/>
    </row>
    <row r="115" spans="2:30" outlineLevel="1">
      <c r="B115" s="218"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8">
        <f>IF(C114&gt;0,C114+1,IF(DATE(YEAR('Basisdaten zum Projekt'!$C$5),MONTH('Basisdaten zum Projekt'!$C$5),1)=D115,1,0))</f>
        <v>53</v>
      </c>
      <c r="D115" s="219">
        <f t="shared" si="38"/>
        <v>46235</v>
      </c>
      <c r="E115" s="220"/>
      <c r="F115" s="168">
        <f t="shared" si="34"/>
        <v>0</v>
      </c>
      <c r="G115" s="221"/>
      <c r="H115" s="220"/>
      <c r="I115" s="168">
        <f t="shared" si="35"/>
        <v>0</v>
      </c>
      <c r="J115" s="222"/>
      <c r="M115" s="219">
        <f t="shared" si="36"/>
        <v>46235</v>
      </c>
      <c r="N115" s="223"/>
      <c r="O115" s="223"/>
      <c r="P115" s="223"/>
      <c r="Q115" s="223"/>
      <c r="R115" s="223"/>
      <c r="S115" s="223"/>
      <c r="T115" s="223"/>
      <c r="U115" s="223"/>
      <c r="V115" s="223"/>
      <c r="W115" s="223"/>
      <c r="X115" s="223"/>
      <c r="Y115" s="223"/>
      <c r="Z115" s="223"/>
      <c r="AA115" s="223"/>
      <c r="AB115" s="223"/>
      <c r="AC115" s="195">
        <f t="shared" si="37"/>
        <v>0</v>
      </c>
      <c r="AD115" s="224"/>
    </row>
    <row r="116" spans="2:30" outlineLevel="1">
      <c r="B116" s="218"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8">
        <f>IF(C115&gt;0,C115+1,IF(DATE(YEAR('Basisdaten zum Projekt'!$C$5),MONTH('Basisdaten zum Projekt'!$C$5),1)=D116,1,0))</f>
        <v>54</v>
      </c>
      <c r="D116" s="219">
        <f t="shared" si="38"/>
        <v>46266</v>
      </c>
      <c r="E116" s="220"/>
      <c r="F116" s="168">
        <f t="shared" si="34"/>
        <v>0</v>
      </c>
      <c r="G116" s="221"/>
      <c r="H116" s="220"/>
      <c r="I116" s="168">
        <f t="shared" si="35"/>
        <v>0</v>
      </c>
      <c r="J116" s="222"/>
      <c r="M116" s="219">
        <f t="shared" si="36"/>
        <v>46266</v>
      </c>
      <c r="N116" s="223"/>
      <c r="O116" s="223"/>
      <c r="P116" s="223"/>
      <c r="Q116" s="223"/>
      <c r="R116" s="223"/>
      <c r="S116" s="223"/>
      <c r="T116" s="223"/>
      <c r="U116" s="223"/>
      <c r="V116" s="223"/>
      <c r="W116" s="223"/>
      <c r="X116" s="223"/>
      <c r="Y116" s="223"/>
      <c r="Z116" s="223"/>
      <c r="AA116" s="223"/>
      <c r="AB116" s="223"/>
      <c r="AC116" s="195">
        <f t="shared" si="37"/>
        <v>0</v>
      </c>
      <c r="AD116" s="224"/>
    </row>
    <row r="117" spans="2:30" outlineLevel="1">
      <c r="B117" s="218"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8">
        <f>IF(C116&gt;0,C116+1,IF(DATE(YEAR('Basisdaten zum Projekt'!$C$5),MONTH('Basisdaten zum Projekt'!$C$5),1)=D117,1,0))</f>
        <v>55</v>
      </c>
      <c r="D117" s="219">
        <f t="shared" si="38"/>
        <v>46296</v>
      </c>
      <c r="E117" s="220"/>
      <c r="F117" s="168">
        <f t="shared" si="34"/>
        <v>0</v>
      </c>
      <c r="G117" s="221"/>
      <c r="H117" s="220"/>
      <c r="I117" s="168">
        <f t="shared" si="35"/>
        <v>0</v>
      </c>
      <c r="J117" s="222"/>
      <c r="M117" s="219">
        <f t="shared" si="36"/>
        <v>46296</v>
      </c>
      <c r="N117" s="223"/>
      <c r="O117" s="223"/>
      <c r="P117" s="223"/>
      <c r="Q117" s="223"/>
      <c r="R117" s="223"/>
      <c r="S117" s="223"/>
      <c r="T117" s="223"/>
      <c r="U117" s="223"/>
      <c r="V117" s="223"/>
      <c r="W117" s="223"/>
      <c r="X117" s="223"/>
      <c r="Y117" s="223"/>
      <c r="Z117" s="223"/>
      <c r="AA117" s="223"/>
      <c r="AB117" s="223"/>
      <c r="AC117" s="195">
        <f t="shared" si="37"/>
        <v>0</v>
      </c>
      <c r="AD117" s="224"/>
    </row>
    <row r="118" spans="2:30" outlineLevel="1">
      <c r="B118" s="218"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8">
        <f>IF(C117&gt;0,C117+1,IF(DATE(YEAR('Basisdaten zum Projekt'!$C$5),MONTH('Basisdaten zum Projekt'!$C$5),1)=D118,1,0))</f>
        <v>56</v>
      </c>
      <c r="D118" s="219">
        <f t="shared" si="38"/>
        <v>46327</v>
      </c>
      <c r="E118" s="220"/>
      <c r="F118" s="168">
        <f t="shared" si="34"/>
        <v>0</v>
      </c>
      <c r="G118" s="221"/>
      <c r="H118" s="220"/>
      <c r="I118" s="168">
        <f t="shared" si="35"/>
        <v>0</v>
      </c>
      <c r="J118" s="222"/>
      <c r="M118" s="219">
        <f t="shared" si="36"/>
        <v>46327</v>
      </c>
      <c r="N118" s="223"/>
      <c r="O118" s="223"/>
      <c r="P118" s="223"/>
      <c r="Q118" s="223"/>
      <c r="R118" s="223"/>
      <c r="S118" s="223"/>
      <c r="T118" s="223"/>
      <c r="U118" s="223"/>
      <c r="V118" s="223"/>
      <c r="W118" s="223"/>
      <c r="X118" s="223"/>
      <c r="Y118" s="223"/>
      <c r="Z118" s="223"/>
      <c r="AA118" s="223"/>
      <c r="AB118" s="223"/>
      <c r="AC118" s="195">
        <f t="shared" si="37"/>
        <v>0</v>
      </c>
      <c r="AD118" s="224"/>
    </row>
    <row r="119" spans="2:30" outlineLevel="1">
      <c r="B119" s="218"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8">
        <f>IF(C118&gt;0,C118+1,IF(DATE(YEAR('Basisdaten zum Projekt'!$C$5),MONTH('Basisdaten zum Projekt'!$C$5),1)=D119,1,0))</f>
        <v>57</v>
      </c>
      <c r="D119" s="219">
        <f t="shared" si="38"/>
        <v>46357</v>
      </c>
      <c r="E119" s="220"/>
      <c r="F119" s="168">
        <f t="shared" si="34"/>
        <v>0</v>
      </c>
      <c r="G119" s="221"/>
      <c r="H119" s="220"/>
      <c r="I119" s="168">
        <f t="shared" si="35"/>
        <v>0</v>
      </c>
      <c r="J119" s="222"/>
      <c r="M119" s="219">
        <f t="shared" si="36"/>
        <v>46357</v>
      </c>
      <c r="N119" s="223"/>
      <c r="O119" s="223"/>
      <c r="P119" s="223"/>
      <c r="Q119" s="223"/>
      <c r="R119" s="223"/>
      <c r="S119" s="223"/>
      <c r="T119" s="223"/>
      <c r="U119" s="223"/>
      <c r="V119" s="223"/>
      <c r="W119" s="223"/>
      <c r="X119" s="223"/>
      <c r="Y119" s="223"/>
      <c r="Z119" s="223"/>
      <c r="AA119" s="223"/>
      <c r="AB119" s="223"/>
      <c r="AC119" s="195">
        <f t="shared" si="37"/>
        <v>0</v>
      </c>
      <c r="AD119" s="224"/>
    </row>
    <row r="120" spans="2:30">
      <c r="B120" s="228"/>
      <c r="C120" s="229"/>
      <c r="D120" s="230">
        <f>D119</f>
        <v>46357</v>
      </c>
      <c r="E120" s="231"/>
      <c r="F120" s="232">
        <f>SUM(F108:F119)</f>
        <v>0</v>
      </c>
      <c r="G120" s="233">
        <f>SUM(G108:G119)</f>
        <v>0</v>
      </c>
      <c r="H120" s="234"/>
      <c r="I120" s="232">
        <f>SUM(I108:I119)</f>
        <v>0</v>
      </c>
      <c r="J120" s="233">
        <f>SUM(J108:J119)</f>
        <v>0</v>
      </c>
      <c r="M120" s="230">
        <f t="shared" si="36"/>
        <v>46357</v>
      </c>
      <c r="N120" s="236">
        <f>SUM(N108:N119)</f>
        <v>0</v>
      </c>
      <c r="O120" s="236">
        <f>SUM(O108:O119)</f>
        <v>0</v>
      </c>
      <c r="P120" s="236">
        <f>SUM(P108:P119)</f>
        <v>0</v>
      </c>
      <c r="Q120" s="236">
        <f>SUM(Q108:Q119)</f>
        <v>0</v>
      </c>
      <c r="R120" s="236">
        <f>SUM(R108:R119)</f>
        <v>0</v>
      </c>
      <c r="S120" s="236">
        <f t="shared" ref="S120:AB120" si="39">SUM(S108:S119)</f>
        <v>0</v>
      </c>
      <c r="T120" s="236">
        <f t="shared" si="39"/>
        <v>0</v>
      </c>
      <c r="U120" s="236">
        <f t="shared" si="39"/>
        <v>0</v>
      </c>
      <c r="V120" s="236">
        <f t="shared" si="39"/>
        <v>0</v>
      </c>
      <c r="W120" s="236">
        <f t="shared" si="39"/>
        <v>0</v>
      </c>
      <c r="X120" s="236">
        <f t="shared" si="39"/>
        <v>0</v>
      </c>
      <c r="Y120" s="236">
        <f t="shared" si="39"/>
        <v>0</v>
      </c>
      <c r="Z120" s="236">
        <f t="shared" si="39"/>
        <v>0</v>
      </c>
      <c r="AA120" s="236">
        <f t="shared" si="39"/>
        <v>0</v>
      </c>
      <c r="AB120" s="236">
        <f t="shared" si="39"/>
        <v>0</v>
      </c>
      <c r="AC120" s="236">
        <f>SUM(AC108:AC119)</f>
        <v>0</v>
      </c>
      <c r="AD120" s="224"/>
    </row>
    <row r="121" spans="2:30" ht="28.5" customHeight="1">
      <c r="B121" s="158"/>
      <c r="C121" s="158"/>
      <c r="N121" s="235">
        <f>IFERROR(N120/$H$6,0)</f>
        <v>0</v>
      </c>
      <c r="O121" s="235">
        <f>IFERROR(O120/$H$6,0)</f>
        <v>0</v>
      </c>
      <c r="P121" s="235">
        <f>IFERROR(P120/$H$6,0)</f>
        <v>0</v>
      </c>
      <c r="Q121" s="235">
        <f>IFERROR(Q120/$H$6,0)</f>
        <v>0</v>
      </c>
      <c r="R121" s="235">
        <f>IFERROR(R120/$H$6,0)</f>
        <v>0</v>
      </c>
      <c r="S121" s="235">
        <f t="shared" ref="S121:AB121" si="40">IFERROR(S120/$H$6,0)</f>
        <v>0</v>
      </c>
      <c r="T121" s="235">
        <f t="shared" si="40"/>
        <v>0</v>
      </c>
      <c r="U121" s="235">
        <f t="shared" si="40"/>
        <v>0</v>
      </c>
      <c r="V121" s="235">
        <f t="shared" si="40"/>
        <v>0</v>
      </c>
      <c r="W121" s="235">
        <f t="shared" si="40"/>
        <v>0</v>
      </c>
      <c r="X121" s="235">
        <f t="shared" si="40"/>
        <v>0</v>
      </c>
      <c r="Y121" s="235">
        <f t="shared" si="40"/>
        <v>0</v>
      </c>
      <c r="Z121" s="235">
        <f t="shared" si="40"/>
        <v>0</v>
      </c>
      <c r="AA121" s="235">
        <f t="shared" si="40"/>
        <v>0</v>
      </c>
      <c r="AB121" s="235">
        <f t="shared" si="40"/>
        <v>0</v>
      </c>
      <c r="AC121" s="235">
        <f>IFERROR(AC120/$H$6,0)</f>
        <v>0</v>
      </c>
      <c r="AD121" s="237" t="s">
        <v>394</v>
      </c>
    </row>
    <row r="122" spans="2:30">
      <c r="B122" s="158"/>
      <c r="C122" s="158"/>
      <c r="N122" s="238"/>
      <c r="O122" s="238"/>
      <c r="P122" s="238"/>
      <c r="Q122" s="238"/>
      <c r="R122" s="238"/>
      <c r="S122" s="239"/>
      <c r="T122" s="240"/>
      <c r="U122" s="241"/>
      <c r="V122" s="241"/>
      <c r="W122" s="241"/>
      <c r="X122" s="241"/>
      <c r="Y122" s="241"/>
      <c r="Z122" s="241"/>
      <c r="AA122" s="241"/>
      <c r="AB122" s="242"/>
      <c r="AC122" s="238"/>
      <c r="AD122" s="249"/>
    </row>
    <row r="123" spans="2:30" outlineLevel="1">
      <c r="B123" s="218"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8">
        <f>IF(C119&gt;0,C119+1,IF(DATE(YEAR('Basisdaten zum Projekt'!$C$5),MONTH('Basisdaten zum Projekt'!$C$5),1)=D123,1,0))</f>
        <v>58</v>
      </c>
      <c r="D123" s="219">
        <f>DATE(YEAR(D119),MONTH(D119)+1,DAY(D119))</f>
        <v>46388</v>
      </c>
      <c r="E123" s="244"/>
      <c r="F123" s="245">
        <f t="shared" ref="F123:F134" si="41">215/12*E123</f>
        <v>0</v>
      </c>
      <c r="G123" s="246"/>
      <c r="H123" s="244"/>
      <c r="I123" s="245">
        <f t="shared" ref="I123:I134" si="42">215/12*H123</f>
        <v>0</v>
      </c>
      <c r="J123" s="247"/>
      <c r="M123" s="219">
        <f t="shared" si="36"/>
        <v>46388</v>
      </c>
      <c r="N123" s="223"/>
      <c r="O123" s="223"/>
      <c r="P123" s="223"/>
      <c r="Q123" s="223"/>
      <c r="R123" s="223"/>
      <c r="S123" s="223"/>
      <c r="T123" s="223"/>
      <c r="U123" s="223"/>
      <c r="V123" s="223"/>
      <c r="W123" s="223"/>
      <c r="X123" s="223"/>
      <c r="Y123" s="223"/>
      <c r="Z123" s="223"/>
      <c r="AA123" s="223"/>
      <c r="AB123" s="223"/>
      <c r="AC123" s="195">
        <f t="shared" ref="AC123:AC134" si="43">SUM(N123:AB123)</f>
        <v>0</v>
      </c>
      <c r="AD123" s="224"/>
    </row>
    <row r="124" spans="2:30" outlineLevel="1">
      <c r="B124" s="218"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8">
        <f>IF(C123&gt;0,C123+1,IF(DATE(YEAR('Basisdaten zum Projekt'!$C$5),MONTH('Basisdaten zum Projekt'!$C$5),1)=D124,1,0))</f>
        <v>59</v>
      </c>
      <c r="D124" s="219">
        <f t="shared" ref="D124:D134" si="44">DATE(YEAR(D123),MONTH(D123)+1,DAY(D123))</f>
        <v>46419</v>
      </c>
      <c r="E124" s="220"/>
      <c r="F124" s="168">
        <f t="shared" si="41"/>
        <v>0</v>
      </c>
      <c r="G124" s="221"/>
      <c r="H124" s="220"/>
      <c r="I124" s="168">
        <f t="shared" si="42"/>
        <v>0</v>
      </c>
      <c r="J124" s="222"/>
      <c r="M124" s="219">
        <f t="shared" si="36"/>
        <v>46419</v>
      </c>
      <c r="N124" s="223"/>
      <c r="O124" s="223"/>
      <c r="P124" s="223"/>
      <c r="Q124" s="223"/>
      <c r="R124" s="223"/>
      <c r="S124" s="223"/>
      <c r="T124" s="223"/>
      <c r="U124" s="223"/>
      <c r="V124" s="223"/>
      <c r="W124" s="223"/>
      <c r="X124" s="223"/>
      <c r="Y124" s="223"/>
      <c r="Z124" s="223"/>
      <c r="AA124" s="223"/>
      <c r="AB124" s="223"/>
      <c r="AC124" s="195">
        <f t="shared" si="43"/>
        <v>0</v>
      </c>
      <c r="AD124" s="224"/>
    </row>
    <row r="125" spans="2:30" outlineLevel="1">
      <c r="B125" s="218"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8">
        <f>IF(C124&gt;0,C124+1,IF(DATE(YEAR('Basisdaten zum Projekt'!$C$5),MONTH('Basisdaten zum Projekt'!$C$5),1)=D125,1,0))</f>
        <v>60</v>
      </c>
      <c r="D125" s="219">
        <f t="shared" si="44"/>
        <v>46447</v>
      </c>
      <c r="E125" s="220"/>
      <c r="F125" s="168">
        <f t="shared" si="41"/>
        <v>0</v>
      </c>
      <c r="G125" s="221"/>
      <c r="H125" s="220"/>
      <c r="I125" s="168">
        <f t="shared" si="42"/>
        <v>0</v>
      </c>
      <c r="J125" s="222"/>
      <c r="M125" s="219">
        <f t="shared" si="36"/>
        <v>46447</v>
      </c>
      <c r="N125" s="223"/>
      <c r="O125" s="223"/>
      <c r="P125" s="223"/>
      <c r="Q125" s="223"/>
      <c r="R125" s="223"/>
      <c r="S125" s="223"/>
      <c r="T125" s="223"/>
      <c r="U125" s="223"/>
      <c r="V125" s="223"/>
      <c r="W125" s="223"/>
      <c r="X125" s="223"/>
      <c r="Y125" s="223"/>
      <c r="Z125" s="223"/>
      <c r="AA125" s="223"/>
      <c r="AB125" s="223"/>
      <c r="AC125" s="195">
        <f t="shared" si="43"/>
        <v>0</v>
      </c>
      <c r="AD125" s="224"/>
    </row>
    <row r="126" spans="2:30" outlineLevel="1">
      <c r="B126" s="218"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8">
        <f>IF(C125&gt;0,C125+1,IF(DATE(YEAR('Basisdaten zum Projekt'!$C$5),MONTH('Basisdaten zum Projekt'!$C$5),1)=D126,1,0))</f>
        <v>61</v>
      </c>
      <c r="D126" s="219">
        <f t="shared" si="44"/>
        <v>46478</v>
      </c>
      <c r="E126" s="220"/>
      <c r="F126" s="168">
        <f t="shared" si="41"/>
        <v>0</v>
      </c>
      <c r="G126" s="221"/>
      <c r="H126" s="220"/>
      <c r="I126" s="168">
        <f t="shared" si="42"/>
        <v>0</v>
      </c>
      <c r="J126" s="222"/>
      <c r="M126" s="219">
        <f t="shared" si="36"/>
        <v>46478</v>
      </c>
      <c r="N126" s="223"/>
      <c r="O126" s="223"/>
      <c r="P126" s="223"/>
      <c r="Q126" s="223"/>
      <c r="R126" s="223"/>
      <c r="S126" s="223"/>
      <c r="T126" s="223"/>
      <c r="U126" s="223"/>
      <c r="V126" s="223"/>
      <c r="W126" s="223"/>
      <c r="X126" s="223"/>
      <c r="Y126" s="223"/>
      <c r="Z126" s="223"/>
      <c r="AA126" s="223"/>
      <c r="AB126" s="223"/>
      <c r="AC126" s="195">
        <f t="shared" si="43"/>
        <v>0</v>
      </c>
      <c r="AD126" s="224"/>
    </row>
    <row r="127" spans="2:30" outlineLevel="1">
      <c r="B127" s="218"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8">
        <f>IF(C126&gt;0,C126+1,IF(DATE(YEAR('Basisdaten zum Projekt'!$C$5),MONTH('Basisdaten zum Projekt'!$C$5),1)=D127,1,0))</f>
        <v>62</v>
      </c>
      <c r="D127" s="219">
        <f t="shared" si="44"/>
        <v>46508</v>
      </c>
      <c r="E127" s="220"/>
      <c r="F127" s="168">
        <f t="shared" si="41"/>
        <v>0</v>
      </c>
      <c r="G127" s="221"/>
      <c r="H127" s="220"/>
      <c r="I127" s="168">
        <f t="shared" si="42"/>
        <v>0</v>
      </c>
      <c r="J127" s="222"/>
      <c r="M127" s="219">
        <f t="shared" si="36"/>
        <v>46508</v>
      </c>
      <c r="N127" s="223"/>
      <c r="O127" s="223"/>
      <c r="P127" s="223"/>
      <c r="Q127" s="223"/>
      <c r="R127" s="223"/>
      <c r="S127" s="223"/>
      <c r="T127" s="223"/>
      <c r="U127" s="223"/>
      <c r="V127" s="223"/>
      <c r="W127" s="223"/>
      <c r="X127" s="223"/>
      <c r="Y127" s="223"/>
      <c r="Z127" s="223"/>
      <c r="AA127" s="223"/>
      <c r="AB127" s="223"/>
      <c r="AC127" s="195">
        <f t="shared" si="43"/>
        <v>0</v>
      </c>
      <c r="AD127" s="224"/>
    </row>
    <row r="128" spans="2:30" outlineLevel="1">
      <c r="B128" s="218"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8">
        <f>IF(C127&gt;0,C127+1,IF(DATE(YEAR('Basisdaten zum Projekt'!$C$5),MONTH('Basisdaten zum Projekt'!$C$5),1)=D128,1,0))</f>
        <v>63</v>
      </c>
      <c r="D128" s="219">
        <f t="shared" si="44"/>
        <v>46539</v>
      </c>
      <c r="E128" s="220"/>
      <c r="F128" s="168">
        <f t="shared" si="41"/>
        <v>0</v>
      </c>
      <c r="G128" s="221"/>
      <c r="H128" s="220"/>
      <c r="I128" s="168">
        <f t="shared" si="42"/>
        <v>0</v>
      </c>
      <c r="J128" s="222"/>
      <c r="M128" s="219">
        <f t="shared" si="36"/>
        <v>46539</v>
      </c>
      <c r="N128" s="223"/>
      <c r="O128" s="223"/>
      <c r="P128" s="223"/>
      <c r="Q128" s="223"/>
      <c r="R128" s="223"/>
      <c r="S128" s="223"/>
      <c r="T128" s="223"/>
      <c r="U128" s="223"/>
      <c r="V128" s="223"/>
      <c r="W128" s="223"/>
      <c r="X128" s="223"/>
      <c r="Y128" s="223"/>
      <c r="Z128" s="223"/>
      <c r="AA128" s="223"/>
      <c r="AB128" s="223"/>
      <c r="AC128" s="195">
        <f t="shared" si="43"/>
        <v>0</v>
      </c>
      <c r="AD128" s="224"/>
    </row>
    <row r="129" spans="2:30" outlineLevel="1">
      <c r="B129" s="218"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8">
        <f>IF(C128&gt;0,C128+1,IF(DATE(YEAR('Basisdaten zum Projekt'!$C$5),MONTH('Basisdaten zum Projekt'!$C$5),1)=D129,1,0))</f>
        <v>64</v>
      </c>
      <c r="D129" s="219">
        <f t="shared" si="44"/>
        <v>46569</v>
      </c>
      <c r="E129" s="220"/>
      <c r="F129" s="168">
        <f t="shared" si="41"/>
        <v>0</v>
      </c>
      <c r="G129" s="221"/>
      <c r="H129" s="220"/>
      <c r="I129" s="168">
        <f t="shared" si="42"/>
        <v>0</v>
      </c>
      <c r="J129" s="222"/>
      <c r="M129" s="219">
        <f t="shared" si="36"/>
        <v>46569</v>
      </c>
      <c r="N129" s="223"/>
      <c r="O129" s="223"/>
      <c r="P129" s="223"/>
      <c r="Q129" s="223"/>
      <c r="R129" s="223"/>
      <c r="S129" s="223"/>
      <c r="T129" s="223"/>
      <c r="U129" s="223"/>
      <c r="V129" s="223"/>
      <c r="W129" s="223"/>
      <c r="X129" s="223"/>
      <c r="Y129" s="223"/>
      <c r="Z129" s="223"/>
      <c r="AA129" s="223"/>
      <c r="AB129" s="223"/>
      <c r="AC129" s="195">
        <f t="shared" si="43"/>
        <v>0</v>
      </c>
      <c r="AD129" s="224"/>
    </row>
    <row r="130" spans="2:30" outlineLevel="1">
      <c r="B130" s="218"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8">
        <f>IF(C129&gt;0,C129+1,IF(DATE(YEAR('Basisdaten zum Projekt'!$C$5),MONTH('Basisdaten zum Projekt'!$C$5),1)=D130,1,0))</f>
        <v>65</v>
      </c>
      <c r="D130" s="219">
        <f t="shared" si="44"/>
        <v>46600</v>
      </c>
      <c r="E130" s="220"/>
      <c r="F130" s="168">
        <f t="shared" si="41"/>
        <v>0</v>
      </c>
      <c r="G130" s="221"/>
      <c r="H130" s="220"/>
      <c r="I130" s="168">
        <f t="shared" si="42"/>
        <v>0</v>
      </c>
      <c r="J130" s="222"/>
      <c r="M130" s="219">
        <f t="shared" si="36"/>
        <v>46600</v>
      </c>
      <c r="N130" s="223"/>
      <c r="O130" s="223"/>
      <c r="P130" s="223"/>
      <c r="Q130" s="223"/>
      <c r="R130" s="223"/>
      <c r="S130" s="223"/>
      <c r="T130" s="223"/>
      <c r="U130" s="223"/>
      <c r="V130" s="223"/>
      <c r="W130" s="223"/>
      <c r="X130" s="223"/>
      <c r="Y130" s="223"/>
      <c r="Z130" s="223"/>
      <c r="AA130" s="223"/>
      <c r="AB130" s="223"/>
      <c r="AC130" s="195">
        <f t="shared" si="43"/>
        <v>0</v>
      </c>
      <c r="AD130" s="224"/>
    </row>
    <row r="131" spans="2:30" outlineLevel="1">
      <c r="B131" s="218"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8">
        <f>IF(C130&gt;0,C130+1,IF(DATE(YEAR('Basisdaten zum Projekt'!$C$5),MONTH('Basisdaten zum Projekt'!$C$5),1)=D131,1,0))</f>
        <v>66</v>
      </c>
      <c r="D131" s="219">
        <f t="shared" si="44"/>
        <v>46631</v>
      </c>
      <c r="E131" s="220"/>
      <c r="F131" s="168">
        <f t="shared" si="41"/>
        <v>0</v>
      </c>
      <c r="G131" s="221"/>
      <c r="H131" s="220"/>
      <c r="I131" s="168">
        <f t="shared" si="42"/>
        <v>0</v>
      </c>
      <c r="J131" s="222"/>
      <c r="M131" s="219">
        <f t="shared" si="36"/>
        <v>46631</v>
      </c>
      <c r="N131" s="223"/>
      <c r="O131" s="223"/>
      <c r="P131" s="223"/>
      <c r="Q131" s="223"/>
      <c r="R131" s="223"/>
      <c r="S131" s="223"/>
      <c r="T131" s="223"/>
      <c r="U131" s="223"/>
      <c r="V131" s="223"/>
      <c r="W131" s="223"/>
      <c r="X131" s="223"/>
      <c r="Y131" s="223"/>
      <c r="Z131" s="223"/>
      <c r="AA131" s="223"/>
      <c r="AB131" s="223"/>
      <c r="AC131" s="195">
        <f t="shared" si="43"/>
        <v>0</v>
      </c>
      <c r="AD131" s="224"/>
    </row>
    <row r="132" spans="2:30" outlineLevel="1">
      <c r="B132" s="218"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8">
        <f>IF(C131&gt;0,C131+1,IF(DATE(YEAR('Basisdaten zum Projekt'!$C$5),MONTH('Basisdaten zum Projekt'!$C$5),1)=D132,1,0))</f>
        <v>67</v>
      </c>
      <c r="D132" s="219">
        <f t="shared" si="44"/>
        <v>46661</v>
      </c>
      <c r="E132" s="220"/>
      <c r="F132" s="168">
        <f t="shared" si="41"/>
        <v>0</v>
      </c>
      <c r="G132" s="221"/>
      <c r="H132" s="220"/>
      <c r="I132" s="168">
        <f t="shared" si="42"/>
        <v>0</v>
      </c>
      <c r="J132" s="222"/>
      <c r="M132" s="219">
        <f t="shared" si="36"/>
        <v>46661</v>
      </c>
      <c r="N132" s="223"/>
      <c r="O132" s="223"/>
      <c r="P132" s="223"/>
      <c r="Q132" s="223"/>
      <c r="R132" s="223"/>
      <c r="S132" s="223"/>
      <c r="T132" s="223"/>
      <c r="U132" s="223"/>
      <c r="V132" s="223"/>
      <c r="W132" s="223"/>
      <c r="X132" s="223"/>
      <c r="Y132" s="223"/>
      <c r="Z132" s="223"/>
      <c r="AA132" s="223"/>
      <c r="AB132" s="223"/>
      <c r="AC132" s="195">
        <f t="shared" si="43"/>
        <v>0</v>
      </c>
      <c r="AD132" s="224"/>
    </row>
    <row r="133" spans="2:30" outlineLevel="1">
      <c r="B133" s="218"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8">
        <f>IF(C132&gt;0,C132+1,IF(DATE(YEAR('Basisdaten zum Projekt'!$C$5),MONTH('Basisdaten zum Projekt'!$C$5),1)=D133,1,0))</f>
        <v>68</v>
      </c>
      <c r="D133" s="219">
        <f t="shared" si="44"/>
        <v>46692</v>
      </c>
      <c r="E133" s="220"/>
      <c r="F133" s="168">
        <f t="shared" si="41"/>
        <v>0</v>
      </c>
      <c r="G133" s="221"/>
      <c r="H133" s="220"/>
      <c r="I133" s="168">
        <f t="shared" si="42"/>
        <v>0</v>
      </c>
      <c r="J133" s="222"/>
      <c r="M133" s="219">
        <f t="shared" si="36"/>
        <v>46692</v>
      </c>
      <c r="N133" s="223"/>
      <c r="O133" s="223"/>
      <c r="P133" s="223"/>
      <c r="Q133" s="223"/>
      <c r="R133" s="223"/>
      <c r="S133" s="223"/>
      <c r="T133" s="223"/>
      <c r="U133" s="223"/>
      <c r="V133" s="223"/>
      <c r="W133" s="223"/>
      <c r="X133" s="223"/>
      <c r="Y133" s="223"/>
      <c r="Z133" s="223"/>
      <c r="AA133" s="223"/>
      <c r="AB133" s="223"/>
      <c r="AC133" s="195">
        <f t="shared" si="43"/>
        <v>0</v>
      </c>
      <c r="AD133" s="224"/>
    </row>
    <row r="134" spans="2:30" outlineLevel="1">
      <c r="B134" s="218"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8">
        <f>IF(C133&gt;0,C133+1,IF(DATE(YEAR('Basisdaten zum Projekt'!$C$5),MONTH('Basisdaten zum Projekt'!$C$5),1)=D134,1,0))</f>
        <v>69</v>
      </c>
      <c r="D134" s="219">
        <f t="shared" si="44"/>
        <v>46722</v>
      </c>
      <c r="E134" s="220"/>
      <c r="F134" s="168">
        <f t="shared" si="41"/>
        <v>0</v>
      </c>
      <c r="G134" s="221"/>
      <c r="H134" s="220"/>
      <c r="I134" s="168">
        <f t="shared" si="42"/>
        <v>0</v>
      </c>
      <c r="J134" s="222"/>
      <c r="M134" s="219">
        <f t="shared" si="36"/>
        <v>46722</v>
      </c>
      <c r="N134" s="223"/>
      <c r="O134" s="223"/>
      <c r="P134" s="223"/>
      <c r="Q134" s="223"/>
      <c r="R134" s="223"/>
      <c r="S134" s="223"/>
      <c r="T134" s="223"/>
      <c r="U134" s="223"/>
      <c r="V134" s="223"/>
      <c r="W134" s="223"/>
      <c r="X134" s="223"/>
      <c r="Y134" s="223"/>
      <c r="Z134" s="223"/>
      <c r="AA134" s="223"/>
      <c r="AB134" s="223"/>
      <c r="AC134" s="195">
        <f t="shared" si="43"/>
        <v>0</v>
      </c>
      <c r="AD134" s="224"/>
    </row>
    <row r="135" spans="2:30">
      <c r="B135" s="228"/>
      <c r="C135" s="229"/>
      <c r="D135" s="230">
        <f>D134</f>
        <v>46722</v>
      </c>
      <c r="E135" s="231"/>
      <c r="F135" s="232">
        <f>SUM(F123:F134)</f>
        <v>0</v>
      </c>
      <c r="G135" s="233">
        <f>SUM(G123:G134)</f>
        <v>0</v>
      </c>
      <c r="H135" s="234"/>
      <c r="I135" s="232">
        <f>SUM(I123:I134)</f>
        <v>0</v>
      </c>
      <c r="J135" s="233">
        <f>SUM(J123:J134)</f>
        <v>0</v>
      </c>
      <c r="M135" s="230">
        <f t="shared" si="36"/>
        <v>46722</v>
      </c>
      <c r="N135" s="236">
        <f>SUM(N123:N134)</f>
        <v>0</v>
      </c>
      <c r="O135" s="236">
        <f>SUM(O123:O134)</f>
        <v>0</v>
      </c>
      <c r="P135" s="236">
        <f>SUM(P123:P134)</f>
        <v>0</v>
      </c>
      <c r="Q135" s="236">
        <f>SUM(Q123:Q134)</f>
        <v>0</v>
      </c>
      <c r="R135" s="236">
        <f>SUM(R123:R134)</f>
        <v>0</v>
      </c>
      <c r="S135" s="236">
        <f t="shared" ref="S135:AB135" si="45">SUM(S123:S134)</f>
        <v>0</v>
      </c>
      <c r="T135" s="236">
        <f t="shared" si="45"/>
        <v>0</v>
      </c>
      <c r="U135" s="236">
        <f t="shared" si="45"/>
        <v>0</v>
      </c>
      <c r="V135" s="236">
        <f t="shared" si="45"/>
        <v>0</v>
      </c>
      <c r="W135" s="236">
        <f t="shared" si="45"/>
        <v>0</v>
      </c>
      <c r="X135" s="236">
        <f t="shared" si="45"/>
        <v>0</v>
      </c>
      <c r="Y135" s="236">
        <f t="shared" si="45"/>
        <v>0</v>
      </c>
      <c r="Z135" s="236">
        <f t="shared" si="45"/>
        <v>0</v>
      </c>
      <c r="AA135" s="236">
        <f t="shared" si="45"/>
        <v>0</v>
      </c>
      <c r="AB135" s="236">
        <f t="shared" si="45"/>
        <v>0</v>
      </c>
      <c r="AC135" s="236">
        <f>SUM(AC123:AC134)</f>
        <v>0</v>
      </c>
      <c r="AD135" s="224"/>
    </row>
    <row r="136" spans="2:30" ht="28.5" customHeight="1">
      <c r="B136" s="158"/>
      <c r="C136" s="158"/>
      <c r="N136" s="235">
        <f>IFERROR(N135/$H$6,0)</f>
        <v>0</v>
      </c>
      <c r="O136" s="235">
        <f>IFERROR(O135/$H$6,0)</f>
        <v>0</v>
      </c>
      <c r="P136" s="235">
        <f>IFERROR(P135/$H$6,0)</f>
        <v>0</v>
      </c>
      <c r="Q136" s="235">
        <f>IFERROR(Q135/$H$6,0)</f>
        <v>0</v>
      </c>
      <c r="R136" s="235">
        <f>IFERROR(R135/$H$6,0)</f>
        <v>0</v>
      </c>
      <c r="S136" s="235">
        <f t="shared" ref="S136:AB136" si="46">IFERROR(S135/$H$6,0)</f>
        <v>0</v>
      </c>
      <c r="T136" s="235">
        <f t="shared" si="46"/>
        <v>0</v>
      </c>
      <c r="U136" s="235">
        <f t="shared" si="46"/>
        <v>0</v>
      </c>
      <c r="V136" s="235">
        <f t="shared" si="46"/>
        <v>0</v>
      </c>
      <c r="W136" s="235">
        <f t="shared" si="46"/>
        <v>0</v>
      </c>
      <c r="X136" s="235">
        <f t="shared" si="46"/>
        <v>0</v>
      </c>
      <c r="Y136" s="235">
        <f t="shared" si="46"/>
        <v>0</v>
      </c>
      <c r="Z136" s="235">
        <f t="shared" si="46"/>
        <v>0</v>
      </c>
      <c r="AA136" s="235">
        <f t="shared" si="46"/>
        <v>0</v>
      </c>
      <c r="AB136" s="235">
        <f t="shared" si="46"/>
        <v>0</v>
      </c>
      <c r="AC136" s="235">
        <f>IFERROR(AC135/$H$6,0)</f>
        <v>0</v>
      </c>
      <c r="AD136" s="237" t="s">
        <v>394</v>
      </c>
    </row>
    <row r="137" spans="2:30">
      <c r="B137" s="158"/>
      <c r="C137" s="158"/>
      <c r="N137" s="238"/>
      <c r="O137" s="238"/>
      <c r="P137" s="238"/>
      <c r="Q137" s="238"/>
      <c r="R137" s="238"/>
      <c r="S137" s="239"/>
      <c r="T137" s="240"/>
      <c r="U137" s="241"/>
      <c r="V137" s="241"/>
      <c r="W137" s="241"/>
      <c r="X137" s="241"/>
      <c r="Y137" s="241"/>
      <c r="Z137" s="241"/>
      <c r="AA137" s="241"/>
      <c r="AB137" s="242"/>
      <c r="AC137" s="238"/>
      <c r="AD137" s="249"/>
    </row>
    <row r="138" spans="2:30" outlineLevel="1">
      <c r="B138" s="218"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8">
        <f>IF(C134&gt;0,C134+1,IF(DATE(YEAR('Basisdaten zum Projekt'!$C$5),MONTH('Basisdaten zum Projekt'!$C$5),1)=D138,1,0))</f>
        <v>70</v>
      </c>
      <c r="D138" s="219">
        <f>DATE(YEAR(D134),MONTH(D134)+1,DAY(D134))</f>
        <v>46753</v>
      </c>
      <c r="E138" s="244"/>
      <c r="F138" s="245">
        <f t="shared" ref="F138:F149" si="47">215/12*E138</f>
        <v>0</v>
      </c>
      <c r="G138" s="246"/>
      <c r="H138" s="244"/>
      <c r="I138" s="245">
        <f t="shared" ref="I138:I149" si="48">215/12*H138</f>
        <v>0</v>
      </c>
      <c r="J138" s="247"/>
      <c r="M138" s="219">
        <f t="shared" si="36"/>
        <v>46753</v>
      </c>
      <c r="N138" s="223"/>
      <c r="O138" s="223"/>
      <c r="P138" s="223"/>
      <c r="Q138" s="223"/>
      <c r="R138" s="223"/>
      <c r="S138" s="223"/>
      <c r="T138" s="223"/>
      <c r="U138" s="223"/>
      <c r="V138" s="223"/>
      <c r="W138" s="223"/>
      <c r="X138" s="223"/>
      <c r="Y138" s="223"/>
      <c r="Z138" s="223"/>
      <c r="AA138" s="223"/>
      <c r="AB138" s="223"/>
      <c r="AC138" s="195">
        <f t="shared" ref="AC138:AC149" si="49">SUM(N138:AB138)</f>
        <v>0</v>
      </c>
      <c r="AD138" s="224"/>
    </row>
    <row r="139" spans="2:30" outlineLevel="1">
      <c r="B139" s="218"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8">
        <f>IF(C138&gt;0,C138+1,IF(DATE(YEAR('Basisdaten zum Projekt'!$C$5),MONTH('Basisdaten zum Projekt'!$C$5),1)=D139,1,0))</f>
        <v>71</v>
      </c>
      <c r="D139" s="219">
        <f t="shared" ref="D139:D149" si="50">DATE(YEAR(D138),MONTH(D138)+1,DAY(D138))</f>
        <v>46784</v>
      </c>
      <c r="E139" s="220"/>
      <c r="F139" s="168">
        <f t="shared" si="47"/>
        <v>0</v>
      </c>
      <c r="G139" s="221"/>
      <c r="H139" s="220"/>
      <c r="I139" s="168">
        <f t="shared" si="48"/>
        <v>0</v>
      </c>
      <c r="J139" s="222"/>
      <c r="M139" s="219">
        <f t="shared" si="36"/>
        <v>46784</v>
      </c>
      <c r="N139" s="223"/>
      <c r="O139" s="223"/>
      <c r="P139" s="223"/>
      <c r="Q139" s="223"/>
      <c r="R139" s="223"/>
      <c r="S139" s="223"/>
      <c r="T139" s="223"/>
      <c r="U139" s="223"/>
      <c r="V139" s="223"/>
      <c r="W139" s="223"/>
      <c r="X139" s="223"/>
      <c r="Y139" s="223"/>
      <c r="Z139" s="223"/>
      <c r="AA139" s="223"/>
      <c r="AB139" s="223"/>
      <c r="AC139" s="195">
        <f t="shared" si="49"/>
        <v>0</v>
      </c>
      <c r="AD139" s="224"/>
    </row>
    <row r="140" spans="2:30" outlineLevel="1">
      <c r="B140" s="218"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8">
        <f>IF(C139&gt;0,C139+1,IF(DATE(YEAR('Basisdaten zum Projekt'!$C$5),MONTH('Basisdaten zum Projekt'!$C$5),1)=D140,1,0))</f>
        <v>72</v>
      </c>
      <c r="D140" s="219">
        <f t="shared" si="50"/>
        <v>46813</v>
      </c>
      <c r="E140" s="220"/>
      <c r="F140" s="168">
        <f t="shared" si="47"/>
        <v>0</v>
      </c>
      <c r="G140" s="221"/>
      <c r="H140" s="220"/>
      <c r="I140" s="168">
        <f t="shared" si="48"/>
        <v>0</v>
      </c>
      <c r="J140" s="222"/>
      <c r="M140" s="219">
        <f t="shared" si="36"/>
        <v>46813</v>
      </c>
      <c r="N140" s="223"/>
      <c r="O140" s="223"/>
      <c r="P140" s="223"/>
      <c r="Q140" s="223"/>
      <c r="R140" s="223"/>
      <c r="S140" s="223"/>
      <c r="T140" s="223"/>
      <c r="U140" s="223"/>
      <c r="V140" s="223"/>
      <c r="W140" s="223"/>
      <c r="X140" s="223"/>
      <c r="Y140" s="223"/>
      <c r="Z140" s="223"/>
      <c r="AA140" s="223"/>
      <c r="AB140" s="223"/>
      <c r="AC140" s="195">
        <f t="shared" si="49"/>
        <v>0</v>
      </c>
      <c r="AD140" s="224"/>
    </row>
    <row r="141" spans="2:30" outlineLevel="1">
      <c r="B141" s="218"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8">
        <f>IF(C140&gt;0,C140+1,IF(DATE(YEAR('Basisdaten zum Projekt'!$C$5),MONTH('Basisdaten zum Projekt'!$C$5),1)=D141,1,0))</f>
        <v>73</v>
      </c>
      <c r="D141" s="219">
        <f t="shared" si="50"/>
        <v>46844</v>
      </c>
      <c r="E141" s="220"/>
      <c r="F141" s="168">
        <f t="shared" si="47"/>
        <v>0</v>
      </c>
      <c r="G141" s="221"/>
      <c r="H141" s="220"/>
      <c r="I141" s="168">
        <f t="shared" si="48"/>
        <v>0</v>
      </c>
      <c r="J141" s="222"/>
      <c r="M141" s="219">
        <f t="shared" si="36"/>
        <v>46844</v>
      </c>
      <c r="N141" s="223"/>
      <c r="O141" s="223"/>
      <c r="P141" s="223"/>
      <c r="Q141" s="223"/>
      <c r="R141" s="223"/>
      <c r="S141" s="223"/>
      <c r="T141" s="223"/>
      <c r="U141" s="223"/>
      <c r="V141" s="223"/>
      <c r="W141" s="223"/>
      <c r="X141" s="223"/>
      <c r="Y141" s="223"/>
      <c r="Z141" s="223"/>
      <c r="AA141" s="223"/>
      <c r="AB141" s="223"/>
      <c r="AC141" s="195">
        <f t="shared" si="49"/>
        <v>0</v>
      </c>
      <c r="AD141" s="224"/>
    </row>
    <row r="142" spans="2:30" outlineLevel="1">
      <c r="B142" s="218"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8">
        <f>IF(C141&gt;0,C141+1,IF(DATE(YEAR('Basisdaten zum Projekt'!$C$5),MONTH('Basisdaten zum Projekt'!$C$5),1)=D142,1,0))</f>
        <v>74</v>
      </c>
      <c r="D142" s="219">
        <f t="shared" si="50"/>
        <v>46874</v>
      </c>
      <c r="E142" s="220"/>
      <c r="F142" s="168">
        <f t="shared" si="47"/>
        <v>0</v>
      </c>
      <c r="G142" s="221"/>
      <c r="H142" s="220"/>
      <c r="I142" s="168">
        <f t="shared" si="48"/>
        <v>0</v>
      </c>
      <c r="J142" s="222"/>
      <c r="M142" s="219">
        <f t="shared" si="36"/>
        <v>46874</v>
      </c>
      <c r="N142" s="223"/>
      <c r="O142" s="223"/>
      <c r="P142" s="223"/>
      <c r="Q142" s="223"/>
      <c r="R142" s="223"/>
      <c r="S142" s="223"/>
      <c r="T142" s="223"/>
      <c r="U142" s="223"/>
      <c r="V142" s="223"/>
      <c r="W142" s="223"/>
      <c r="X142" s="223"/>
      <c r="Y142" s="223"/>
      <c r="Z142" s="223"/>
      <c r="AA142" s="223"/>
      <c r="AB142" s="223"/>
      <c r="AC142" s="195">
        <f t="shared" si="49"/>
        <v>0</v>
      </c>
      <c r="AD142" s="224"/>
    </row>
    <row r="143" spans="2:30" outlineLevel="1">
      <c r="B143" s="218"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8">
        <f>IF(C142&gt;0,C142+1,IF(DATE(YEAR('Basisdaten zum Projekt'!$C$5),MONTH('Basisdaten zum Projekt'!$C$5),1)=D143,1,0))</f>
        <v>75</v>
      </c>
      <c r="D143" s="219">
        <f t="shared" si="50"/>
        <v>46905</v>
      </c>
      <c r="E143" s="220"/>
      <c r="F143" s="168">
        <f t="shared" si="47"/>
        <v>0</v>
      </c>
      <c r="G143" s="221"/>
      <c r="H143" s="220"/>
      <c r="I143" s="168">
        <f t="shared" si="48"/>
        <v>0</v>
      </c>
      <c r="J143" s="222"/>
      <c r="M143" s="219">
        <f t="shared" si="36"/>
        <v>46905</v>
      </c>
      <c r="N143" s="223"/>
      <c r="O143" s="223"/>
      <c r="P143" s="223"/>
      <c r="Q143" s="223"/>
      <c r="R143" s="223"/>
      <c r="S143" s="223"/>
      <c r="T143" s="223"/>
      <c r="U143" s="223"/>
      <c r="V143" s="223"/>
      <c r="W143" s="223"/>
      <c r="X143" s="223"/>
      <c r="Y143" s="223"/>
      <c r="Z143" s="223"/>
      <c r="AA143" s="223"/>
      <c r="AB143" s="223"/>
      <c r="AC143" s="195">
        <f t="shared" si="49"/>
        <v>0</v>
      </c>
      <c r="AD143" s="224"/>
    </row>
    <row r="144" spans="2:30" outlineLevel="1">
      <c r="B144" s="218"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8">
        <f>IF(C143&gt;0,C143+1,IF(DATE(YEAR('Basisdaten zum Projekt'!$C$5),MONTH('Basisdaten zum Projekt'!$C$5),1)=D144,1,0))</f>
        <v>76</v>
      </c>
      <c r="D144" s="219">
        <f t="shared" si="50"/>
        <v>46935</v>
      </c>
      <c r="E144" s="220"/>
      <c r="F144" s="168">
        <f t="shared" si="47"/>
        <v>0</v>
      </c>
      <c r="G144" s="221"/>
      <c r="H144" s="220"/>
      <c r="I144" s="168">
        <f t="shared" si="48"/>
        <v>0</v>
      </c>
      <c r="J144" s="222"/>
      <c r="M144" s="219">
        <f t="shared" si="36"/>
        <v>46935</v>
      </c>
      <c r="N144" s="223"/>
      <c r="O144" s="223"/>
      <c r="P144" s="223"/>
      <c r="Q144" s="223"/>
      <c r="R144" s="223"/>
      <c r="S144" s="223"/>
      <c r="T144" s="223"/>
      <c r="U144" s="223"/>
      <c r="V144" s="223"/>
      <c r="W144" s="223"/>
      <c r="X144" s="223"/>
      <c r="Y144" s="223"/>
      <c r="Z144" s="223"/>
      <c r="AA144" s="223"/>
      <c r="AB144" s="223"/>
      <c r="AC144" s="195">
        <f t="shared" si="49"/>
        <v>0</v>
      </c>
      <c r="AD144" s="224"/>
    </row>
    <row r="145" spans="1:30" outlineLevel="1">
      <c r="B145" s="218"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8">
        <f>IF(C144&gt;0,C144+1,IF(DATE(YEAR('Basisdaten zum Projekt'!$C$5),MONTH('Basisdaten zum Projekt'!$C$5),1)=D145,1,0))</f>
        <v>77</v>
      </c>
      <c r="D145" s="219">
        <f t="shared" si="50"/>
        <v>46966</v>
      </c>
      <c r="E145" s="220"/>
      <c r="F145" s="168">
        <f t="shared" si="47"/>
        <v>0</v>
      </c>
      <c r="G145" s="221"/>
      <c r="H145" s="220"/>
      <c r="I145" s="168">
        <f t="shared" si="48"/>
        <v>0</v>
      </c>
      <c r="J145" s="222"/>
      <c r="M145" s="219">
        <f t="shared" si="36"/>
        <v>46966</v>
      </c>
      <c r="N145" s="223"/>
      <c r="O145" s="223"/>
      <c r="P145" s="223"/>
      <c r="Q145" s="223"/>
      <c r="R145" s="223"/>
      <c r="S145" s="223"/>
      <c r="T145" s="223"/>
      <c r="U145" s="223"/>
      <c r="V145" s="223"/>
      <c r="W145" s="223"/>
      <c r="X145" s="223"/>
      <c r="Y145" s="223"/>
      <c r="Z145" s="223"/>
      <c r="AA145" s="223"/>
      <c r="AB145" s="223"/>
      <c r="AC145" s="195">
        <f t="shared" si="49"/>
        <v>0</v>
      </c>
      <c r="AD145" s="224"/>
    </row>
    <row r="146" spans="1:30" outlineLevel="1">
      <c r="B146" s="218"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8">
        <f>IF(C145&gt;0,C145+1,IF(DATE(YEAR('Basisdaten zum Projekt'!$C$5),MONTH('Basisdaten zum Projekt'!$C$5),1)=D146,1,0))</f>
        <v>78</v>
      </c>
      <c r="D146" s="219">
        <f t="shared" si="50"/>
        <v>46997</v>
      </c>
      <c r="E146" s="220"/>
      <c r="F146" s="168">
        <f t="shared" si="47"/>
        <v>0</v>
      </c>
      <c r="G146" s="221"/>
      <c r="H146" s="220"/>
      <c r="I146" s="168">
        <f t="shared" si="48"/>
        <v>0</v>
      </c>
      <c r="J146" s="222"/>
      <c r="M146" s="219">
        <f t="shared" si="36"/>
        <v>46997</v>
      </c>
      <c r="N146" s="223"/>
      <c r="O146" s="223"/>
      <c r="P146" s="223"/>
      <c r="Q146" s="223"/>
      <c r="R146" s="223"/>
      <c r="S146" s="223"/>
      <c r="T146" s="223"/>
      <c r="U146" s="223"/>
      <c r="V146" s="223"/>
      <c r="W146" s="223"/>
      <c r="X146" s="223"/>
      <c r="Y146" s="223"/>
      <c r="Z146" s="223"/>
      <c r="AA146" s="223"/>
      <c r="AB146" s="223"/>
      <c r="AC146" s="195">
        <f t="shared" si="49"/>
        <v>0</v>
      </c>
      <c r="AD146" s="224"/>
    </row>
    <row r="147" spans="1:30" outlineLevel="1">
      <c r="B147" s="218"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8">
        <f>IF(C146&gt;0,C146+1,IF(DATE(YEAR('Basisdaten zum Projekt'!$C$5),MONTH('Basisdaten zum Projekt'!$C$5),1)=D147,1,0))</f>
        <v>79</v>
      </c>
      <c r="D147" s="219">
        <f t="shared" si="50"/>
        <v>47027</v>
      </c>
      <c r="E147" s="220"/>
      <c r="F147" s="168">
        <f t="shared" si="47"/>
        <v>0</v>
      </c>
      <c r="G147" s="221"/>
      <c r="H147" s="220"/>
      <c r="I147" s="168">
        <f t="shared" si="48"/>
        <v>0</v>
      </c>
      <c r="J147" s="222"/>
      <c r="M147" s="219">
        <f t="shared" si="36"/>
        <v>47027</v>
      </c>
      <c r="N147" s="223"/>
      <c r="O147" s="223"/>
      <c r="P147" s="223"/>
      <c r="Q147" s="223"/>
      <c r="R147" s="223"/>
      <c r="S147" s="223"/>
      <c r="T147" s="223"/>
      <c r="U147" s="223"/>
      <c r="V147" s="223"/>
      <c r="W147" s="223"/>
      <c r="X147" s="223"/>
      <c r="Y147" s="223"/>
      <c r="Z147" s="223"/>
      <c r="AA147" s="223"/>
      <c r="AB147" s="223"/>
      <c r="AC147" s="195">
        <f t="shared" si="49"/>
        <v>0</v>
      </c>
      <c r="AD147" s="224"/>
    </row>
    <row r="148" spans="1:30" outlineLevel="1">
      <c r="B148" s="218"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8">
        <f>IF(C147&gt;0,C147+1,IF(DATE(YEAR('Basisdaten zum Projekt'!$C$5),MONTH('Basisdaten zum Projekt'!$C$5),1)=D148,1,0))</f>
        <v>80</v>
      </c>
      <c r="D148" s="219">
        <f t="shared" si="50"/>
        <v>47058</v>
      </c>
      <c r="E148" s="220"/>
      <c r="F148" s="168">
        <f t="shared" si="47"/>
        <v>0</v>
      </c>
      <c r="G148" s="221"/>
      <c r="H148" s="220"/>
      <c r="I148" s="168">
        <f t="shared" si="48"/>
        <v>0</v>
      </c>
      <c r="J148" s="222"/>
      <c r="M148" s="219">
        <f t="shared" si="36"/>
        <v>47058</v>
      </c>
      <c r="N148" s="223"/>
      <c r="O148" s="223"/>
      <c r="P148" s="223"/>
      <c r="Q148" s="223"/>
      <c r="R148" s="223"/>
      <c r="S148" s="223"/>
      <c r="T148" s="223"/>
      <c r="U148" s="223"/>
      <c r="V148" s="223"/>
      <c r="W148" s="223"/>
      <c r="X148" s="223"/>
      <c r="Y148" s="223"/>
      <c r="Z148" s="223"/>
      <c r="AA148" s="223"/>
      <c r="AB148" s="223"/>
      <c r="AC148" s="195">
        <f t="shared" si="49"/>
        <v>0</v>
      </c>
      <c r="AD148" s="224"/>
    </row>
    <row r="149" spans="1:30" outlineLevel="1">
      <c r="B149" s="218"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8">
        <f>IF(C148&gt;0,C148+1,IF(DATE(YEAR('Basisdaten zum Projekt'!$C$5),MONTH('Basisdaten zum Projekt'!$C$5),1)=D149,1,0))</f>
        <v>81</v>
      </c>
      <c r="D149" s="219">
        <f t="shared" si="50"/>
        <v>47088</v>
      </c>
      <c r="E149" s="220"/>
      <c r="F149" s="168">
        <f t="shared" si="47"/>
        <v>0</v>
      </c>
      <c r="G149" s="221"/>
      <c r="H149" s="220"/>
      <c r="I149" s="168">
        <f t="shared" si="48"/>
        <v>0</v>
      </c>
      <c r="J149" s="222"/>
      <c r="M149" s="219">
        <f t="shared" si="36"/>
        <v>47088</v>
      </c>
      <c r="N149" s="223"/>
      <c r="O149" s="223"/>
      <c r="P149" s="223"/>
      <c r="Q149" s="223"/>
      <c r="R149" s="223"/>
      <c r="S149" s="223"/>
      <c r="T149" s="223"/>
      <c r="U149" s="223"/>
      <c r="V149" s="223"/>
      <c r="W149" s="223"/>
      <c r="X149" s="223"/>
      <c r="Y149" s="223"/>
      <c r="Z149" s="223"/>
      <c r="AA149" s="223"/>
      <c r="AB149" s="223"/>
      <c r="AC149" s="195">
        <f t="shared" si="49"/>
        <v>0</v>
      </c>
      <c r="AD149" s="224"/>
    </row>
    <row r="150" spans="1:30">
      <c r="B150" s="228"/>
      <c r="C150" s="229"/>
      <c r="D150" s="230">
        <f>D149</f>
        <v>47088</v>
      </c>
      <c r="E150" s="231"/>
      <c r="F150" s="232">
        <f>SUM(F138:F149)</f>
        <v>0</v>
      </c>
      <c r="G150" s="233">
        <f>SUM(G138:G149)</f>
        <v>0</v>
      </c>
      <c r="H150" s="234"/>
      <c r="I150" s="232">
        <f>SUM(I138:I149)</f>
        <v>0</v>
      </c>
      <c r="J150" s="233">
        <f>SUM(J138:J149)</f>
        <v>0</v>
      </c>
      <c r="M150" s="230">
        <f t="shared" si="36"/>
        <v>47088</v>
      </c>
      <c r="N150" s="236">
        <f>SUM(N138:N149)</f>
        <v>0</v>
      </c>
      <c r="O150" s="236">
        <f>SUM(O138:O149)</f>
        <v>0</v>
      </c>
      <c r="P150" s="236">
        <f>SUM(P138:P149)</f>
        <v>0</v>
      </c>
      <c r="Q150" s="236">
        <f>SUM(Q138:Q149)</f>
        <v>0</v>
      </c>
      <c r="R150" s="236">
        <f>SUM(R138:R149)</f>
        <v>0</v>
      </c>
      <c r="S150" s="236">
        <f t="shared" ref="S150:AB150" si="51">SUM(S138:S149)</f>
        <v>0</v>
      </c>
      <c r="T150" s="236">
        <f t="shared" si="51"/>
        <v>0</v>
      </c>
      <c r="U150" s="236">
        <f t="shared" si="51"/>
        <v>0</v>
      </c>
      <c r="V150" s="236">
        <f t="shared" si="51"/>
        <v>0</v>
      </c>
      <c r="W150" s="236">
        <f t="shared" si="51"/>
        <v>0</v>
      </c>
      <c r="X150" s="236">
        <f t="shared" si="51"/>
        <v>0</v>
      </c>
      <c r="Y150" s="236">
        <f t="shared" si="51"/>
        <v>0</v>
      </c>
      <c r="Z150" s="236">
        <f t="shared" si="51"/>
        <v>0</v>
      </c>
      <c r="AA150" s="236">
        <f t="shared" si="51"/>
        <v>0</v>
      </c>
      <c r="AB150" s="236">
        <f t="shared" si="51"/>
        <v>0</v>
      </c>
      <c r="AC150" s="236">
        <f>SUM(AC138:AC149)</f>
        <v>0</v>
      </c>
      <c r="AD150" s="224"/>
    </row>
    <row r="151" spans="1:30" ht="28.5" customHeight="1">
      <c r="A151" s="158"/>
      <c r="B151" s="158"/>
      <c r="C151" s="158"/>
      <c r="D151" s="158"/>
      <c r="N151" s="235">
        <f>IFERROR(N150/$H$6,0)</f>
        <v>0</v>
      </c>
      <c r="O151" s="235">
        <f>IFERROR(O150/$H$6,0)</f>
        <v>0</v>
      </c>
      <c r="P151" s="235">
        <f>IFERROR(P150/$H$6,0)</f>
        <v>0</v>
      </c>
      <c r="Q151" s="235">
        <f>IFERROR(Q150/$H$6,0)</f>
        <v>0</v>
      </c>
      <c r="R151" s="235">
        <f>IFERROR(R150/$H$6,0)</f>
        <v>0</v>
      </c>
      <c r="S151" s="235">
        <f t="shared" ref="S151:AB151" si="52">IFERROR(S150/$H$6,0)</f>
        <v>0</v>
      </c>
      <c r="T151" s="235">
        <f t="shared" si="52"/>
        <v>0</v>
      </c>
      <c r="U151" s="235">
        <f t="shared" si="52"/>
        <v>0</v>
      </c>
      <c r="V151" s="235">
        <f t="shared" si="52"/>
        <v>0</v>
      </c>
      <c r="W151" s="235">
        <f t="shared" si="52"/>
        <v>0</v>
      </c>
      <c r="X151" s="235">
        <f t="shared" si="52"/>
        <v>0</v>
      </c>
      <c r="Y151" s="235">
        <f t="shared" si="52"/>
        <v>0</v>
      </c>
      <c r="Z151" s="235">
        <f t="shared" si="52"/>
        <v>0</v>
      </c>
      <c r="AA151" s="235">
        <f t="shared" si="52"/>
        <v>0</v>
      </c>
      <c r="AB151" s="235">
        <f t="shared" si="52"/>
        <v>0</v>
      </c>
      <c r="AC151" s="235">
        <f>IFERROR(AC150/$H$6,0)</f>
        <v>0</v>
      </c>
      <c r="AD151" s="237" t="s">
        <v>394</v>
      </c>
    </row>
    <row r="152" spans="1:30">
      <c r="A152" s="158"/>
      <c r="B152" s="158"/>
      <c r="C152" s="158"/>
      <c r="D152" s="158"/>
      <c r="N152" s="253"/>
      <c r="O152" s="253"/>
      <c r="P152" s="253"/>
      <c r="Q152" s="253"/>
      <c r="R152" s="253"/>
      <c r="S152" s="190"/>
      <c r="T152" s="190"/>
      <c r="U152" s="190"/>
      <c r="V152" s="190"/>
      <c r="W152" s="190"/>
      <c r="X152" s="190"/>
      <c r="Y152" s="190"/>
      <c r="Z152" s="190"/>
      <c r="AA152" s="190"/>
      <c r="AB152" s="190"/>
      <c r="AC152" s="253"/>
      <c r="AD152" s="249"/>
    </row>
    <row r="153" spans="1:30">
      <c r="L153" s="227"/>
      <c r="N153" s="190"/>
      <c r="O153" s="190"/>
      <c r="P153" s="190"/>
      <c r="Q153" s="190"/>
      <c r="R153" s="190"/>
      <c r="AC153" s="190"/>
    </row>
    <row r="154" spans="1:30">
      <c r="L154" s="227"/>
      <c r="N154" s="190"/>
      <c r="O154" s="190"/>
      <c r="P154" s="190"/>
      <c r="Q154" s="190"/>
      <c r="R154" s="190"/>
      <c r="AC154" s="190"/>
    </row>
    <row r="155" spans="1:30">
      <c r="N155" s="190"/>
      <c r="O155" s="190"/>
      <c r="P155" s="190"/>
      <c r="Q155" s="190"/>
      <c r="R155" s="190"/>
      <c r="AC155" s="190"/>
    </row>
    <row r="156" spans="1:30">
      <c r="N156" s="190"/>
      <c r="O156" s="190"/>
      <c r="P156" s="190"/>
      <c r="Q156" s="190"/>
      <c r="R156" s="190"/>
      <c r="AC156" s="190"/>
    </row>
    <row r="157" spans="1:30">
      <c r="N157" s="190"/>
      <c r="O157" s="190"/>
      <c r="P157" s="190"/>
      <c r="Q157" s="190"/>
      <c r="R157" s="190"/>
      <c r="AC157" s="190"/>
    </row>
    <row r="158" spans="1:30">
      <c r="N158" s="190"/>
      <c r="O158" s="190"/>
      <c r="P158" s="190"/>
      <c r="Q158" s="190"/>
      <c r="R158" s="190"/>
      <c r="AC158" s="190"/>
    </row>
    <row r="159" spans="1:30">
      <c r="N159" s="190"/>
      <c r="O159" s="190"/>
      <c r="P159" s="190"/>
      <c r="Q159" s="190"/>
      <c r="R159" s="190"/>
      <c r="AC159" s="190"/>
    </row>
    <row r="160" spans="1:30">
      <c r="N160" s="190"/>
      <c r="O160" s="190"/>
      <c r="P160" s="190"/>
      <c r="Q160" s="190"/>
      <c r="R160" s="190"/>
      <c r="AC160" s="190"/>
    </row>
    <row r="161" spans="14:29">
      <c r="N161" s="190"/>
      <c r="O161" s="190"/>
      <c r="P161" s="190"/>
      <c r="Q161" s="190"/>
      <c r="R161" s="190"/>
      <c r="AC161" s="190"/>
    </row>
    <row r="162" spans="14:29">
      <c r="N162" s="190"/>
      <c r="O162" s="190"/>
      <c r="P162" s="190"/>
      <c r="Q162" s="190"/>
      <c r="R162" s="190"/>
      <c r="AC162" s="190"/>
    </row>
    <row r="163" spans="14:29">
      <c r="N163" s="190"/>
      <c r="O163" s="190"/>
      <c r="P163" s="190"/>
      <c r="Q163" s="190"/>
      <c r="R163" s="190"/>
      <c r="AC163" s="190"/>
    </row>
    <row r="164" spans="14:29">
      <c r="N164" s="190"/>
      <c r="O164" s="190"/>
      <c r="P164" s="190"/>
      <c r="Q164" s="190"/>
      <c r="R164" s="190"/>
      <c r="AC164" s="190"/>
    </row>
    <row r="165" spans="14:29">
      <c r="N165" s="190"/>
      <c r="O165" s="190"/>
      <c r="P165" s="190"/>
      <c r="Q165" s="190"/>
      <c r="R165" s="190"/>
      <c r="AC165" s="190"/>
    </row>
    <row r="166" spans="14:29">
      <c r="N166" s="190"/>
      <c r="O166" s="190"/>
      <c r="P166" s="190"/>
      <c r="Q166" s="190"/>
      <c r="R166" s="190"/>
      <c r="AC166" s="190"/>
    </row>
    <row r="167" spans="14:29">
      <c r="N167" s="190"/>
      <c r="O167" s="190"/>
      <c r="P167" s="190"/>
      <c r="Q167" s="190"/>
      <c r="R167" s="190"/>
      <c r="AC167" s="190"/>
    </row>
    <row r="168" spans="14:29">
      <c r="N168" s="190"/>
      <c r="O168" s="190"/>
      <c r="P168" s="190"/>
      <c r="Q168" s="190"/>
      <c r="R168" s="190"/>
      <c r="AC168" s="190"/>
    </row>
    <row r="169" spans="14:29">
      <c r="N169" s="190"/>
      <c r="O169" s="190"/>
      <c r="P169" s="190"/>
      <c r="Q169" s="190"/>
      <c r="R169" s="190"/>
      <c r="AC169" s="190"/>
    </row>
    <row r="170" spans="14:29">
      <c r="N170" s="190"/>
      <c r="O170" s="190"/>
      <c r="P170" s="190"/>
      <c r="Q170" s="190"/>
      <c r="R170" s="190"/>
      <c r="AC170" s="190"/>
    </row>
    <row r="171" spans="14:29">
      <c r="N171" s="190"/>
      <c r="O171" s="190"/>
      <c r="P171" s="190"/>
      <c r="Q171" s="190"/>
      <c r="R171" s="190"/>
      <c r="AC171" s="190"/>
    </row>
    <row r="172" spans="14:29">
      <c r="N172" s="190"/>
      <c r="O172" s="190"/>
      <c r="P172" s="190"/>
      <c r="Q172" s="190"/>
      <c r="R172" s="190"/>
      <c r="AC172" s="190"/>
    </row>
    <row r="173" spans="14:29">
      <c r="N173" s="190"/>
      <c r="O173" s="190"/>
      <c r="P173" s="190"/>
      <c r="Q173" s="190"/>
      <c r="R173" s="190"/>
      <c r="AC173" s="190"/>
    </row>
    <row r="174" spans="14:29">
      <c r="N174" s="190"/>
      <c r="O174" s="190"/>
      <c r="P174" s="190"/>
      <c r="Q174" s="190"/>
      <c r="R174" s="190"/>
      <c r="AC174" s="190"/>
    </row>
    <row r="175" spans="14:29">
      <c r="N175" s="190"/>
      <c r="O175" s="190"/>
      <c r="P175" s="190"/>
      <c r="Q175" s="190"/>
      <c r="R175" s="190"/>
      <c r="AC175" s="190"/>
    </row>
    <row r="176" spans="14:29">
      <c r="N176" s="190"/>
      <c r="O176" s="190"/>
      <c r="P176" s="190"/>
      <c r="Q176" s="190"/>
      <c r="R176" s="190"/>
      <c r="AC176" s="190"/>
    </row>
    <row r="177" spans="14:18">
      <c r="N177" s="190"/>
      <c r="O177" s="190"/>
      <c r="P177" s="190"/>
      <c r="Q177" s="190"/>
      <c r="R177" s="190"/>
    </row>
    <row r="178" spans="14:18">
      <c r="N178" s="190"/>
      <c r="O178" s="190"/>
      <c r="P178" s="190"/>
      <c r="Q178" s="190"/>
      <c r="R178" s="190"/>
    </row>
    <row r="179" spans="14:18">
      <c r="N179" s="190"/>
      <c r="O179" s="190"/>
      <c r="P179" s="190"/>
      <c r="Q179" s="190"/>
      <c r="R179" s="190"/>
    </row>
    <row r="180" spans="14:18">
      <c r="N180" s="190"/>
      <c r="O180" s="190"/>
      <c r="P180" s="190"/>
      <c r="Q180" s="190"/>
      <c r="R180" s="190"/>
    </row>
  </sheetData>
  <mergeCells count="62">
    <mergeCell ref="C3:H3"/>
    <mergeCell ref="M3:AE3"/>
    <mergeCell ref="D6:E6"/>
    <mergeCell ref="C8:C13"/>
    <mergeCell ref="C14:C15"/>
    <mergeCell ref="D14:D15"/>
    <mergeCell ref="C17:K17"/>
    <mergeCell ref="M17:AE18"/>
    <mergeCell ref="C19:E19"/>
    <mergeCell ref="G19:I19"/>
    <mergeCell ref="A20:B20"/>
    <mergeCell ref="J21:J22"/>
    <mergeCell ref="A21:A22"/>
    <mergeCell ref="B21:B22"/>
    <mergeCell ref="C21:C22"/>
    <mergeCell ref="D21:D22"/>
    <mergeCell ref="E21:E22"/>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5:J26"/>
    <mergeCell ref="A25:A26"/>
    <mergeCell ref="B25:B26"/>
    <mergeCell ref="C25:C26"/>
    <mergeCell ref="D25:D26"/>
    <mergeCell ref="E25:E2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C32:I32"/>
    <mergeCell ref="H35:H41"/>
    <mergeCell ref="B44:J44"/>
    <mergeCell ref="M44:AE44"/>
    <mergeCell ref="E46:G46"/>
    <mergeCell ref="H46:J46"/>
    <mergeCell ref="N46:AC46"/>
  </mergeCells>
  <conditionalFormatting sqref="J30">
    <cfRule type="cellIs" dxfId="943" priority="221" operator="notEqual">
      <formula>0</formula>
    </cfRule>
  </conditionalFormatting>
  <conditionalFormatting sqref="C48:C59 F48 C93:C104 C108:C119 C123:C134 C138:C149 F50 G151:G186">
    <cfRule type="cellIs" dxfId="942" priority="220" operator="equal">
      <formula>0</formula>
    </cfRule>
  </conditionalFormatting>
  <conditionalFormatting sqref="AC48:AC59">
    <cfRule type="cellIs" dxfId="941" priority="219" operator="equal">
      <formula>0</formula>
    </cfRule>
  </conditionalFormatting>
  <conditionalFormatting sqref="F60:F62">
    <cfRule type="cellIs" dxfId="940" priority="218" operator="equal">
      <formula>0</formula>
    </cfRule>
  </conditionalFormatting>
  <conditionalFormatting sqref="F49">
    <cfRule type="cellIs" dxfId="939" priority="217" operator="equal">
      <formula>0</formula>
    </cfRule>
  </conditionalFormatting>
  <conditionalFormatting sqref="F75:F77">
    <cfRule type="cellIs" dxfId="938" priority="216" operator="equal">
      <formula>0</formula>
    </cfRule>
  </conditionalFormatting>
  <conditionalFormatting sqref="F90:F92">
    <cfRule type="cellIs" dxfId="937" priority="215" operator="equal">
      <formula>0</formula>
    </cfRule>
  </conditionalFormatting>
  <conditionalFormatting sqref="F105:F107">
    <cfRule type="cellIs" dxfId="936" priority="214" operator="equal">
      <formula>0</formula>
    </cfRule>
  </conditionalFormatting>
  <conditionalFormatting sqref="F120:F122">
    <cfRule type="cellIs" dxfId="935" priority="213" operator="equal">
      <formula>0</formula>
    </cfRule>
  </conditionalFormatting>
  <conditionalFormatting sqref="F135:F137">
    <cfRule type="cellIs" dxfId="934" priority="212" operator="equal">
      <formula>0</formula>
    </cfRule>
  </conditionalFormatting>
  <conditionalFormatting sqref="F51:F59">
    <cfRule type="cellIs" dxfId="933" priority="211" operator="equal">
      <formula>0</formula>
    </cfRule>
  </conditionalFormatting>
  <conditionalFormatting sqref="E42:H43 AC15:AC16">
    <cfRule type="cellIs" dxfId="932" priority="210" operator="equal">
      <formula>0</formula>
    </cfRule>
  </conditionalFormatting>
  <conditionalFormatting sqref="I43:J43">
    <cfRule type="cellIs" dxfId="931" priority="209" operator="notEqual">
      <formula>0</formula>
    </cfRule>
  </conditionalFormatting>
  <conditionalFormatting sqref="K30:K31">
    <cfRule type="cellIs" dxfId="930" priority="207" operator="notEqual">
      <formula>0</formula>
    </cfRule>
  </conditionalFormatting>
  <conditionalFormatting sqref="I42:J42">
    <cfRule type="cellIs" dxfId="929" priority="206" operator="equal">
      <formula>0</formula>
    </cfRule>
  </conditionalFormatting>
  <conditionalFormatting sqref="B93:B104 B108:B119 B122:B134 B138:B149 B48:B59">
    <cfRule type="cellIs" dxfId="928" priority="205" operator="equal">
      <formula>"P1"</formula>
    </cfRule>
  </conditionalFormatting>
  <conditionalFormatting sqref="B93:B104 B108:B119 B122:B134 B138:B149 B48:B59">
    <cfRule type="cellIs" dxfId="927" priority="204" operator="equal">
      <formula>"P2"</formula>
    </cfRule>
  </conditionalFormatting>
  <conditionalFormatting sqref="B93:B104 B108:B119 B122:B134 B138:B149 B48:B59">
    <cfRule type="cellIs" dxfId="926" priority="203" operator="equal">
      <formula>"P3"</formula>
    </cfRule>
  </conditionalFormatting>
  <conditionalFormatting sqref="B93:B104 B108:B119 B122:B134 B138:B149 B48:B59">
    <cfRule type="cellIs" dxfId="925" priority="202" operator="equal">
      <formula>"P4"</formula>
    </cfRule>
  </conditionalFormatting>
  <conditionalFormatting sqref="B93:B104 B108:B119 B123:B134 B138:B149 B48:B59">
    <cfRule type="cellIs" dxfId="924" priority="201" operator="equal">
      <formula>"P5"</formula>
    </cfRule>
  </conditionalFormatting>
  <conditionalFormatting sqref="I48 I50">
    <cfRule type="cellIs" dxfId="923" priority="200" operator="equal">
      <formula>0</formula>
    </cfRule>
  </conditionalFormatting>
  <conditionalFormatting sqref="I60">
    <cfRule type="cellIs" dxfId="922" priority="199" operator="equal">
      <formula>0</formula>
    </cfRule>
  </conditionalFormatting>
  <conditionalFormatting sqref="I49">
    <cfRule type="cellIs" dxfId="921" priority="198" operator="equal">
      <formula>0</formula>
    </cfRule>
  </conditionalFormatting>
  <conditionalFormatting sqref="I51:I59">
    <cfRule type="cellIs" dxfId="920" priority="197" operator="equal">
      <formula>0</formula>
    </cfRule>
  </conditionalFormatting>
  <conditionalFormatting sqref="I75">
    <cfRule type="cellIs" dxfId="919" priority="196" operator="equal">
      <formula>0</formula>
    </cfRule>
  </conditionalFormatting>
  <conditionalFormatting sqref="I90">
    <cfRule type="cellIs" dxfId="918" priority="195" operator="equal">
      <formula>0</formula>
    </cfRule>
  </conditionalFormatting>
  <conditionalFormatting sqref="I105">
    <cfRule type="cellIs" dxfId="917" priority="194" operator="equal">
      <formula>0</formula>
    </cfRule>
  </conditionalFormatting>
  <conditionalFormatting sqref="I120">
    <cfRule type="cellIs" dxfId="916" priority="193" operator="equal">
      <formula>0</formula>
    </cfRule>
  </conditionalFormatting>
  <conditionalFormatting sqref="I135">
    <cfRule type="cellIs" dxfId="915" priority="192" operator="equal">
      <formula>0</formula>
    </cfRule>
  </conditionalFormatting>
  <conditionalFormatting sqref="H62">
    <cfRule type="cellIs" dxfId="914" priority="191" operator="equal">
      <formula>0</formula>
    </cfRule>
  </conditionalFormatting>
  <conditionalFormatting sqref="H77">
    <cfRule type="cellIs" dxfId="913" priority="190" operator="equal">
      <formula>0</formula>
    </cfRule>
  </conditionalFormatting>
  <conditionalFormatting sqref="H92">
    <cfRule type="cellIs" dxfId="912" priority="189" operator="equal">
      <formula>0</formula>
    </cfRule>
  </conditionalFormatting>
  <conditionalFormatting sqref="H107">
    <cfRule type="cellIs" dxfId="911" priority="188" operator="equal">
      <formula>0</formula>
    </cfRule>
  </conditionalFormatting>
  <conditionalFormatting sqref="H122">
    <cfRule type="cellIs" dxfId="910" priority="187" operator="equal">
      <formula>0</formula>
    </cfRule>
  </conditionalFormatting>
  <conditionalFormatting sqref="H137">
    <cfRule type="cellIs" dxfId="909" priority="186" operator="equal">
      <formula>0</formula>
    </cfRule>
  </conditionalFormatting>
  <conditionalFormatting sqref="F63 F65">
    <cfRule type="cellIs" dxfId="908" priority="185" operator="equal">
      <formula>0</formula>
    </cfRule>
  </conditionalFormatting>
  <conditionalFormatting sqref="F64">
    <cfRule type="cellIs" dxfId="907" priority="184" operator="equal">
      <formula>0</formula>
    </cfRule>
  </conditionalFormatting>
  <conditionalFormatting sqref="F66:F74">
    <cfRule type="cellIs" dxfId="906" priority="183" operator="equal">
      <formula>0</formula>
    </cfRule>
  </conditionalFormatting>
  <conditionalFormatting sqref="I63 I65">
    <cfRule type="cellIs" dxfId="905" priority="182" operator="equal">
      <formula>0</formula>
    </cfRule>
  </conditionalFormatting>
  <conditionalFormatting sqref="I64">
    <cfRule type="cellIs" dxfId="904" priority="181" operator="equal">
      <formula>0</formula>
    </cfRule>
  </conditionalFormatting>
  <conditionalFormatting sqref="I66:I74">
    <cfRule type="cellIs" dxfId="903" priority="180" operator="equal">
      <formula>0</formula>
    </cfRule>
  </conditionalFormatting>
  <conditionalFormatting sqref="E66:E74">
    <cfRule type="expression" dxfId="902" priority="179">
      <formula>$B66=""</formula>
    </cfRule>
  </conditionalFormatting>
  <conditionalFormatting sqref="G66:G74">
    <cfRule type="expression" dxfId="901" priority="178">
      <formula>$B66=""</formula>
    </cfRule>
  </conditionalFormatting>
  <conditionalFormatting sqref="H66:H74">
    <cfRule type="expression" dxfId="900" priority="177">
      <formula>$B66=""</formula>
    </cfRule>
  </conditionalFormatting>
  <conditionalFormatting sqref="J66:J74">
    <cfRule type="expression" dxfId="899" priority="176">
      <formula>$B66=""</formula>
    </cfRule>
  </conditionalFormatting>
  <conditionalFormatting sqref="F78 F80">
    <cfRule type="cellIs" dxfId="898" priority="175" operator="equal">
      <formula>0</formula>
    </cfRule>
  </conditionalFormatting>
  <conditionalFormatting sqref="F79">
    <cfRule type="cellIs" dxfId="897" priority="174" operator="equal">
      <formula>0</formula>
    </cfRule>
  </conditionalFormatting>
  <conditionalFormatting sqref="F81:F89">
    <cfRule type="cellIs" dxfId="896" priority="173" operator="equal">
      <formula>0</formula>
    </cfRule>
  </conditionalFormatting>
  <conditionalFormatting sqref="I78 I80">
    <cfRule type="cellIs" dxfId="895" priority="172" operator="equal">
      <formula>0</formula>
    </cfRule>
  </conditionalFormatting>
  <conditionalFormatting sqref="I79">
    <cfRule type="cellIs" dxfId="894" priority="171" operator="equal">
      <formula>0</formula>
    </cfRule>
  </conditionalFormatting>
  <conditionalFormatting sqref="I81:I89">
    <cfRule type="cellIs" dxfId="893" priority="170" operator="equal">
      <formula>0</formula>
    </cfRule>
  </conditionalFormatting>
  <conditionalFormatting sqref="E78:E89">
    <cfRule type="expression" dxfId="892" priority="169">
      <formula>$B78=""</formula>
    </cfRule>
  </conditionalFormatting>
  <conditionalFormatting sqref="G78:G89">
    <cfRule type="expression" dxfId="891" priority="168">
      <formula>$B78=""</formula>
    </cfRule>
  </conditionalFormatting>
  <conditionalFormatting sqref="H78:H89">
    <cfRule type="expression" dxfId="890" priority="167">
      <formula>$B78=""</formula>
    </cfRule>
  </conditionalFormatting>
  <conditionalFormatting sqref="J78:J89">
    <cfRule type="expression" dxfId="889" priority="166">
      <formula>$B78=""</formula>
    </cfRule>
  </conditionalFormatting>
  <conditionalFormatting sqref="F93 F95">
    <cfRule type="cellIs" dxfId="888" priority="165" operator="equal">
      <formula>0</formula>
    </cfRule>
  </conditionalFormatting>
  <conditionalFormatting sqref="F94">
    <cfRule type="cellIs" dxfId="887" priority="164" operator="equal">
      <formula>0</formula>
    </cfRule>
  </conditionalFormatting>
  <conditionalFormatting sqref="F96:F104">
    <cfRule type="cellIs" dxfId="886" priority="163" operator="equal">
      <formula>0</formula>
    </cfRule>
  </conditionalFormatting>
  <conditionalFormatting sqref="I93 I95">
    <cfRule type="cellIs" dxfId="885" priority="162" operator="equal">
      <formula>0</formula>
    </cfRule>
  </conditionalFormatting>
  <conditionalFormatting sqref="I94">
    <cfRule type="cellIs" dxfId="884" priority="161" operator="equal">
      <formula>0</formula>
    </cfRule>
  </conditionalFormatting>
  <conditionalFormatting sqref="I96:I104">
    <cfRule type="cellIs" dxfId="883" priority="160" operator="equal">
      <formula>0</formula>
    </cfRule>
  </conditionalFormatting>
  <conditionalFormatting sqref="E93:E104">
    <cfRule type="expression" dxfId="882" priority="159">
      <formula>$B93=""</formula>
    </cfRule>
  </conditionalFormatting>
  <conditionalFormatting sqref="G93:G104">
    <cfRule type="expression" dxfId="881" priority="158">
      <formula>$B93=""</formula>
    </cfRule>
  </conditionalFormatting>
  <conditionalFormatting sqref="H93:H104">
    <cfRule type="expression" dxfId="880" priority="157">
      <formula>$B93=""</formula>
    </cfRule>
  </conditionalFormatting>
  <conditionalFormatting sqref="J93:J104">
    <cfRule type="expression" dxfId="879" priority="156">
      <formula>$B93=""</formula>
    </cfRule>
  </conditionalFormatting>
  <conditionalFormatting sqref="F108 F110">
    <cfRule type="cellIs" dxfId="878" priority="155" operator="equal">
      <formula>0</formula>
    </cfRule>
  </conditionalFormatting>
  <conditionalFormatting sqref="F109">
    <cfRule type="cellIs" dxfId="877" priority="154" operator="equal">
      <formula>0</formula>
    </cfRule>
  </conditionalFormatting>
  <conditionalFormatting sqref="F111:F119">
    <cfRule type="cellIs" dxfId="876" priority="153" operator="equal">
      <formula>0</formula>
    </cfRule>
  </conditionalFormatting>
  <conditionalFormatting sqref="I108 I110">
    <cfRule type="cellIs" dxfId="875" priority="152" operator="equal">
      <formula>0</formula>
    </cfRule>
  </conditionalFormatting>
  <conditionalFormatting sqref="I109">
    <cfRule type="cellIs" dxfId="874" priority="151" operator="equal">
      <formula>0</formula>
    </cfRule>
  </conditionalFormatting>
  <conditionalFormatting sqref="I111:I119">
    <cfRule type="cellIs" dxfId="873" priority="150" operator="equal">
      <formula>0</formula>
    </cfRule>
  </conditionalFormatting>
  <conditionalFormatting sqref="E108:E119">
    <cfRule type="expression" dxfId="872" priority="149">
      <formula>$B108=""</formula>
    </cfRule>
  </conditionalFormatting>
  <conditionalFormatting sqref="G108:G119">
    <cfRule type="expression" dxfId="871" priority="148">
      <formula>$B108=""</formula>
    </cfRule>
  </conditionalFormatting>
  <conditionalFormatting sqref="H108:H119">
    <cfRule type="expression" dxfId="870" priority="147">
      <formula>$B108=""</formula>
    </cfRule>
  </conditionalFormatting>
  <conditionalFormatting sqref="J108:J119">
    <cfRule type="expression" dxfId="869" priority="146">
      <formula>$B108=""</formula>
    </cfRule>
  </conditionalFormatting>
  <conditionalFormatting sqref="F123 F125">
    <cfRule type="cellIs" dxfId="868" priority="145" operator="equal">
      <formula>0</formula>
    </cfRule>
  </conditionalFormatting>
  <conditionalFormatting sqref="F124">
    <cfRule type="cellIs" dxfId="867" priority="144" operator="equal">
      <formula>0</formula>
    </cfRule>
  </conditionalFormatting>
  <conditionalFormatting sqref="F126:F134">
    <cfRule type="cellIs" dxfId="866" priority="143" operator="equal">
      <formula>0</formula>
    </cfRule>
  </conditionalFormatting>
  <conditionalFormatting sqref="I123 I125">
    <cfRule type="cellIs" dxfId="865" priority="142" operator="equal">
      <formula>0</formula>
    </cfRule>
  </conditionalFormatting>
  <conditionalFormatting sqref="I124">
    <cfRule type="cellIs" dxfId="864" priority="141" operator="equal">
      <formula>0</formula>
    </cfRule>
  </conditionalFormatting>
  <conditionalFormatting sqref="I126:I134">
    <cfRule type="cellIs" dxfId="863" priority="140" operator="equal">
      <formula>0</formula>
    </cfRule>
  </conditionalFormatting>
  <conditionalFormatting sqref="E123:E134">
    <cfRule type="expression" dxfId="862" priority="139">
      <formula>$B123=""</formula>
    </cfRule>
  </conditionalFormatting>
  <conditionalFormatting sqref="G123:G134">
    <cfRule type="expression" dxfId="861" priority="138">
      <formula>$B123=""</formula>
    </cfRule>
  </conditionalFormatting>
  <conditionalFormatting sqref="H123:H134">
    <cfRule type="expression" dxfId="860" priority="137">
      <formula>$B123=""</formula>
    </cfRule>
  </conditionalFormatting>
  <conditionalFormatting sqref="J123:J134">
    <cfRule type="expression" dxfId="859" priority="136">
      <formula>$B123=""</formula>
    </cfRule>
  </conditionalFormatting>
  <conditionalFormatting sqref="F150">
    <cfRule type="cellIs" dxfId="858" priority="135" operator="equal">
      <formula>0</formula>
    </cfRule>
  </conditionalFormatting>
  <conditionalFormatting sqref="I150">
    <cfRule type="cellIs" dxfId="857" priority="134" operator="equal">
      <formula>0</formula>
    </cfRule>
  </conditionalFormatting>
  <conditionalFormatting sqref="F138 F140">
    <cfRule type="cellIs" dxfId="856" priority="133" operator="equal">
      <formula>0</formula>
    </cfRule>
  </conditionalFormatting>
  <conditionalFormatting sqref="F139">
    <cfRule type="cellIs" dxfId="855" priority="132" operator="equal">
      <formula>0</formula>
    </cfRule>
  </conditionalFormatting>
  <conditionalFormatting sqref="F141:F149">
    <cfRule type="cellIs" dxfId="854" priority="131" operator="equal">
      <formula>0</formula>
    </cfRule>
  </conditionalFormatting>
  <conditionalFormatting sqref="I138 I140">
    <cfRule type="cellIs" dxfId="853" priority="130" operator="equal">
      <formula>0</formula>
    </cfRule>
  </conditionalFormatting>
  <conditionalFormatting sqref="I139">
    <cfRule type="cellIs" dxfId="852" priority="129" operator="equal">
      <formula>0</formula>
    </cfRule>
  </conditionalFormatting>
  <conditionalFormatting sqref="I141:I149">
    <cfRule type="cellIs" dxfId="851" priority="128" operator="equal">
      <formula>0</formula>
    </cfRule>
  </conditionalFormatting>
  <conditionalFormatting sqref="E138:E149">
    <cfRule type="expression" dxfId="850" priority="127">
      <formula>$B138=""</formula>
    </cfRule>
  </conditionalFormatting>
  <conditionalFormatting sqref="G138:G149">
    <cfRule type="expression" dxfId="849" priority="126">
      <formula>$B138=""</formula>
    </cfRule>
  </conditionalFormatting>
  <conditionalFormatting sqref="H138:H149">
    <cfRule type="expression" dxfId="848" priority="125">
      <formula>$B138=""</formula>
    </cfRule>
  </conditionalFormatting>
  <conditionalFormatting sqref="J138:J149">
    <cfRule type="expression" dxfId="847" priority="124">
      <formula>$B138=""</formula>
    </cfRule>
  </conditionalFormatting>
  <conditionalFormatting sqref="E57:E59">
    <cfRule type="expression" dxfId="846" priority="123">
      <formula>$B57=""</formula>
    </cfRule>
  </conditionalFormatting>
  <conditionalFormatting sqref="E55:E56">
    <cfRule type="expression" dxfId="845" priority="122">
      <formula>$B55=""</formula>
    </cfRule>
  </conditionalFormatting>
  <conditionalFormatting sqref="G57:G59">
    <cfRule type="expression" dxfId="844" priority="121">
      <formula>$B57=""</formula>
    </cfRule>
  </conditionalFormatting>
  <conditionalFormatting sqref="G55:G56">
    <cfRule type="expression" dxfId="843" priority="120">
      <formula>$B55=""</formula>
    </cfRule>
  </conditionalFormatting>
  <conditionalFormatting sqref="H57:H59">
    <cfRule type="expression" dxfId="842" priority="119">
      <formula>$B57=""</formula>
    </cfRule>
  </conditionalFormatting>
  <conditionalFormatting sqref="H55:H56">
    <cfRule type="expression" dxfId="841" priority="118">
      <formula>$B55=""</formula>
    </cfRule>
  </conditionalFormatting>
  <conditionalFormatting sqref="J57:J59">
    <cfRule type="expression" dxfId="840" priority="117">
      <formula>$B57=""</formula>
    </cfRule>
  </conditionalFormatting>
  <conditionalFormatting sqref="J55:J56">
    <cfRule type="expression" dxfId="839" priority="116">
      <formula>$B55=""</formula>
    </cfRule>
  </conditionalFormatting>
  <conditionalFormatting sqref="G63">
    <cfRule type="expression" dxfId="838" priority="115">
      <formula>$B63=""</formula>
    </cfRule>
  </conditionalFormatting>
  <conditionalFormatting sqref="H63">
    <cfRule type="expression" dxfId="837" priority="114">
      <formula>$B63=""</formula>
    </cfRule>
  </conditionalFormatting>
  <conditionalFormatting sqref="J63">
    <cfRule type="expression" dxfId="836" priority="113">
      <formula>$B63=""</formula>
    </cfRule>
  </conditionalFormatting>
  <conditionalFormatting sqref="N11:R14 AD11:AD14">
    <cfRule type="cellIs" dxfId="835" priority="112" operator="equal">
      <formula>0</formula>
    </cfRule>
  </conditionalFormatting>
  <conditionalFormatting sqref="N6">
    <cfRule type="cellIs" dxfId="834" priority="111" operator="equal">
      <formula>0</formula>
    </cfRule>
  </conditionalFormatting>
  <conditionalFormatting sqref="N6:AB14 AD6:AD14">
    <cfRule type="cellIs" dxfId="833" priority="110" operator="equal">
      <formula>0</formula>
    </cfRule>
  </conditionalFormatting>
  <conditionalFormatting sqref="AD28 AD26 AD24 AD22">
    <cfRule type="cellIs" dxfId="832" priority="109" operator="equal">
      <formula>0</formula>
    </cfRule>
  </conditionalFormatting>
  <conditionalFormatting sqref="AE22:AE26">
    <cfRule type="cellIs" dxfId="831" priority="108" operator="equal">
      <formula>"""adjustment needed"""</formula>
    </cfRule>
  </conditionalFormatting>
  <conditionalFormatting sqref="AE22 AE24 AE26">
    <cfRule type="cellIs" dxfId="830" priority="107" operator="equal">
      <formula>"adjustment needed"</formula>
    </cfRule>
  </conditionalFormatting>
  <conditionalFormatting sqref="AE28">
    <cfRule type="cellIs" dxfId="829" priority="106" operator="equal">
      <formula>"""adjustment needed"""</formula>
    </cfRule>
  </conditionalFormatting>
  <conditionalFormatting sqref="AE28">
    <cfRule type="cellIs" dxfId="828" priority="105" operator="equal">
      <formula>"adjustment needed"</formula>
    </cfRule>
  </conditionalFormatting>
  <conditionalFormatting sqref="AD21:AD29">
    <cfRule type="cellIs" dxfId="827" priority="104" operator="equal">
      <formula>0</formula>
    </cfRule>
  </conditionalFormatting>
  <conditionalFormatting sqref="C63:C74">
    <cfRule type="cellIs" dxfId="826" priority="103" operator="equal">
      <formula>0</formula>
    </cfRule>
  </conditionalFormatting>
  <conditionalFormatting sqref="B63 B65:B74">
    <cfRule type="cellIs" dxfId="825" priority="102" operator="equal">
      <formula>"P4"</formula>
    </cfRule>
  </conditionalFormatting>
  <conditionalFormatting sqref="B63 B65:B74">
    <cfRule type="cellIs" dxfId="824" priority="100" operator="equal">
      <formula>"P1"</formula>
    </cfRule>
  </conditionalFormatting>
  <conditionalFormatting sqref="B63 B65:B74">
    <cfRule type="cellIs" dxfId="823" priority="99" operator="equal">
      <formula>"P2"</formula>
    </cfRule>
  </conditionalFormatting>
  <conditionalFormatting sqref="B63 B65:B74">
    <cfRule type="cellIs" dxfId="822" priority="98" operator="equal">
      <formula>"P3"</formula>
    </cfRule>
  </conditionalFormatting>
  <conditionalFormatting sqref="B63 B65:B74">
    <cfRule type="cellIs" dxfId="821" priority="97" operator="equal">
      <formula>"P5"</formula>
    </cfRule>
  </conditionalFormatting>
  <conditionalFormatting sqref="C78:C89">
    <cfRule type="cellIs" dxfId="820" priority="96" operator="equal">
      <formula>0</formula>
    </cfRule>
  </conditionalFormatting>
  <conditionalFormatting sqref="B78:B89">
    <cfRule type="cellIs" dxfId="819" priority="94" operator="equal">
      <formula>"P1"</formula>
    </cfRule>
  </conditionalFormatting>
  <conditionalFormatting sqref="B78:B89">
    <cfRule type="cellIs" dxfId="818" priority="93" operator="equal">
      <formula>"P2"</formula>
    </cfRule>
  </conditionalFormatting>
  <conditionalFormatting sqref="B78:B89">
    <cfRule type="cellIs" dxfId="817" priority="92" operator="equal">
      <formula>"P3"</formula>
    </cfRule>
  </conditionalFormatting>
  <conditionalFormatting sqref="B78:B89">
    <cfRule type="cellIs" dxfId="816" priority="91" operator="equal">
      <formula>"P4"</formula>
    </cfRule>
  </conditionalFormatting>
  <conditionalFormatting sqref="B78:B89">
    <cfRule type="cellIs" dxfId="815" priority="90" operator="equal">
      <formula>"P5"</formula>
    </cfRule>
  </conditionalFormatting>
  <conditionalFormatting sqref="E48:E51">
    <cfRule type="expression" dxfId="814" priority="89">
      <formula>$B48=""</formula>
    </cfRule>
  </conditionalFormatting>
  <conditionalFormatting sqref="G48:G51">
    <cfRule type="expression" dxfId="813" priority="88">
      <formula>$B48=""</formula>
    </cfRule>
  </conditionalFormatting>
  <conditionalFormatting sqref="H48:H51">
    <cfRule type="expression" dxfId="812" priority="87">
      <formula>$B48=""</formula>
    </cfRule>
  </conditionalFormatting>
  <conditionalFormatting sqref="J48:J49">
    <cfRule type="expression" dxfId="811" priority="86">
      <formula>$B48=""</formula>
    </cfRule>
  </conditionalFormatting>
  <conditionalFormatting sqref="J50:J51">
    <cfRule type="expression" dxfId="810" priority="85">
      <formula>$B50=""</formula>
    </cfRule>
  </conditionalFormatting>
  <conditionalFormatting sqref="E63">
    <cfRule type="expression" dxfId="809" priority="84">
      <formula>$B63=""</formula>
    </cfRule>
  </conditionalFormatting>
  <conditionalFormatting sqref="H35:H41">
    <cfRule type="expression" dxfId="808" priority="83">
      <formula>$D14="yes"</formula>
    </cfRule>
  </conditionalFormatting>
  <conditionalFormatting sqref="B64">
    <cfRule type="cellIs" dxfId="807" priority="82" operator="equal">
      <formula>"P1"</formula>
    </cfRule>
  </conditionalFormatting>
  <conditionalFormatting sqref="B64">
    <cfRule type="cellIs" dxfId="806" priority="81" operator="equal">
      <formula>"P2"</formula>
    </cfRule>
  </conditionalFormatting>
  <conditionalFormatting sqref="B64">
    <cfRule type="cellIs" dxfId="805" priority="80" operator="equal">
      <formula>"P3"</formula>
    </cfRule>
  </conditionalFormatting>
  <conditionalFormatting sqref="B64">
    <cfRule type="cellIs" dxfId="804" priority="79" operator="equal">
      <formula>"P4"</formula>
    </cfRule>
  </conditionalFormatting>
  <conditionalFormatting sqref="B64">
    <cfRule type="cellIs" dxfId="803" priority="78" operator="equal">
      <formula>"P5"</formula>
    </cfRule>
  </conditionalFormatting>
  <conditionalFormatting sqref="D48:D60">
    <cfRule type="expression" dxfId="802" priority="77">
      <formula>$D$48=0</formula>
    </cfRule>
  </conditionalFormatting>
  <conditionalFormatting sqref="D49:D59">
    <cfRule type="cellIs" dxfId="801" priority="76" operator="equal">
      <formula>0</formula>
    </cfRule>
  </conditionalFormatting>
  <conditionalFormatting sqref="D63:D75">
    <cfRule type="expression" dxfId="800" priority="75">
      <formula>$D$48=0</formula>
    </cfRule>
  </conditionalFormatting>
  <conditionalFormatting sqref="D64:D74">
    <cfRule type="cellIs" dxfId="799" priority="74" operator="equal">
      <formula>0</formula>
    </cfRule>
  </conditionalFormatting>
  <conditionalFormatting sqref="D78:D90">
    <cfRule type="expression" dxfId="798" priority="73">
      <formula>$D$48=0</formula>
    </cfRule>
  </conditionalFormatting>
  <conditionalFormatting sqref="D79:D89">
    <cfRule type="cellIs" dxfId="797" priority="72" operator="equal">
      <formula>0</formula>
    </cfRule>
  </conditionalFormatting>
  <conditionalFormatting sqref="D93:D105">
    <cfRule type="expression" dxfId="796" priority="71">
      <formula>$D$48=0</formula>
    </cfRule>
  </conditionalFormatting>
  <conditionalFormatting sqref="D94:D104">
    <cfRule type="cellIs" dxfId="795" priority="70" operator="equal">
      <formula>0</formula>
    </cfRule>
  </conditionalFormatting>
  <conditionalFormatting sqref="D108:D120">
    <cfRule type="expression" dxfId="794" priority="69">
      <formula>$D$48=0</formula>
    </cfRule>
  </conditionalFormatting>
  <conditionalFormatting sqref="D109:D119">
    <cfRule type="cellIs" dxfId="793" priority="68" operator="equal">
      <formula>0</formula>
    </cfRule>
  </conditionalFormatting>
  <conditionalFormatting sqref="D123:D135">
    <cfRule type="expression" dxfId="792" priority="67">
      <formula>$D$48=0</formula>
    </cfRule>
  </conditionalFormatting>
  <conditionalFormatting sqref="D124:D134">
    <cfRule type="cellIs" dxfId="791" priority="66" operator="equal">
      <formula>0</formula>
    </cfRule>
  </conditionalFormatting>
  <conditionalFormatting sqref="D138:D150">
    <cfRule type="expression" dxfId="790" priority="65">
      <formula>$D$48=0</formula>
    </cfRule>
  </conditionalFormatting>
  <conditionalFormatting sqref="D139:D149">
    <cfRule type="cellIs" dxfId="789" priority="64" operator="equal">
      <formula>0</formula>
    </cfRule>
  </conditionalFormatting>
  <conditionalFormatting sqref="M48:M59">
    <cfRule type="expression" dxfId="788" priority="63">
      <formula>$D$48=0</formula>
    </cfRule>
  </conditionalFormatting>
  <conditionalFormatting sqref="M49:M59">
    <cfRule type="cellIs" dxfId="787" priority="62" operator="equal">
      <formula>0</formula>
    </cfRule>
  </conditionalFormatting>
  <conditionalFormatting sqref="N62:S62 N77:S77 N92:S92 N107:S107 N122:S122 N137:S137 N60:AC61 N75:AC76 N90:AC91 N105:AC106 N120:AC121 N135:AC136 N150:AC151">
    <cfRule type="cellIs" dxfId="786" priority="46" operator="equal">
      <formula>0</formula>
    </cfRule>
  </conditionalFormatting>
  <conditionalFormatting sqref="AC63:AC74 AC78:AC89 AC93:AC104 AC108:AC119 AC123:AC134 AC138:AC149">
    <cfRule type="cellIs" dxfId="785" priority="45" operator="equal">
      <formula>0</formula>
    </cfRule>
  </conditionalFormatting>
  <conditionalFormatting sqref="U62:AC62 U77:AC77 U92:AC92 U107:AC107 U122:AC122 U137:AC137 AC63:AC74 AC78:AC89 AC93:AC104 AC108:AC119 AC123:AC134 AC138:AC149">
    <cfRule type="cellIs" dxfId="784" priority="44" operator="equal">
      <formula>0</formula>
    </cfRule>
  </conditionalFormatting>
  <conditionalFormatting sqref="M60">
    <cfRule type="expression" dxfId="783" priority="43">
      <formula>$D$48=0</formula>
    </cfRule>
  </conditionalFormatting>
  <conditionalFormatting sqref="M63:M75">
    <cfRule type="expression" dxfId="782" priority="42">
      <formula>$D$48=0</formula>
    </cfRule>
  </conditionalFormatting>
  <conditionalFormatting sqref="M64:M74">
    <cfRule type="cellIs" dxfId="781" priority="41" operator="equal">
      <formula>0</formula>
    </cfRule>
  </conditionalFormatting>
  <conditionalFormatting sqref="M78:M90">
    <cfRule type="expression" dxfId="780" priority="40">
      <formula>$D$48=0</formula>
    </cfRule>
  </conditionalFormatting>
  <conditionalFormatting sqref="M79:M89">
    <cfRule type="cellIs" dxfId="779" priority="39" operator="equal">
      <formula>0</formula>
    </cfRule>
  </conditionalFormatting>
  <conditionalFormatting sqref="M93:M105">
    <cfRule type="expression" dxfId="778" priority="38">
      <formula>$D$48=0</formula>
    </cfRule>
  </conditionalFormatting>
  <conditionalFormatting sqref="M94:M104">
    <cfRule type="cellIs" dxfId="777" priority="37" operator="equal">
      <formula>0</formula>
    </cfRule>
  </conditionalFormatting>
  <conditionalFormatting sqref="M108:M120">
    <cfRule type="expression" dxfId="776" priority="36">
      <formula>$D$48=0</formula>
    </cfRule>
  </conditionalFormatting>
  <conditionalFormatting sqref="M109:M119">
    <cfRule type="cellIs" dxfId="775" priority="35" operator="equal">
      <formula>0</formula>
    </cfRule>
  </conditionalFormatting>
  <conditionalFormatting sqref="M123:M135">
    <cfRule type="expression" dxfId="774" priority="34">
      <formula>$D$48=0</formula>
    </cfRule>
  </conditionalFormatting>
  <conditionalFormatting sqref="M124:M134">
    <cfRule type="cellIs" dxfId="773" priority="33" operator="equal">
      <formula>0</formula>
    </cfRule>
  </conditionalFormatting>
  <conditionalFormatting sqref="M138:M150">
    <cfRule type="expression" dxfId="772" priority="32">
      <formula>$D$48=0</formula>
    </cfRule>
  </conditionalFormatting>
  <conditionalFormatting sqref="M139:M149">
    <cfRule type="cellIs" dxfId="771" priority="31" operator="equal">
      <formula>0</formula>
    </cfRule>
  </conditionalFormatting>
  <conditionalFormatting sqref="F35:F41">
    <cfRule type="cellIs" dxfId="770" priority="30" operator="notEqual">
      <formula>0</formula>
    </cfRule>
  </conditionalFormatting>
  <conditionalFormatting sqref="D35:F35 C36:E38 C39:F41">
    <cfRule type="cellIs" dxfId="769" priority="29" operator="equal">
      <formula>0</formula>
    </cfRule>
  </conditionalFormatting>
  <conditionalFormatting sqref="F36:F38">
    <cfRule type="cellIs" dxfId="768" priority="28" operator="equal">
      <formula>0</formula>
    </cfRule>
  </conditionalFormatting>
  <conditionalFormatting sqref="G35:G41">
    <cfRule type="cellIs" dxfId="767" priority="27" operator="equal">
      <formula>0</formula>
    </cfRule>
  </conditionalFormatting>
  <conditionalFormatting sqref="C35">
    <cfRule type="cellIs" dxfId="766" priority="26" operator="equal">
      <formula>0</formula>
    </cfRule>
  </conditionalFormatting>
  <conditionalFormatting sqref="K21 H21 H29 K23 K25 K27">
    <cfRule type="cellIs" dxfId="765" priority="25" operator="notEqual">
      <formula>0</formula>
    </cfRule>
  </conditionalFormatting>
  <conditionalFormatting sqref="K29">
    <cfRule type="cellIs" dxfId="764" priority="24" operator="notEqual">
      <formula>0</formula>
    </cfRule>
  </conditionalFormatting>
  <conditionalFormatting sqref="H23">
    <cfRule type="cellIs" dxfId="763" priority="23" operator="notEqual">
      <formula>0</formula>
    </cfRule>
  </conditionalFormatting>
  <conditionalFormatting sqref="H25">
    <cfRule type="cellIs" dxfId="762" priority="22" operator="notEqual">
      <formula>0</formula>
    </cfRule>
  </conditionalFormatting>
  <conditionalFormatting sqref="H27">
    <cfRule type="cellIs" dxfId="761" priority="21" operator="notEqual">
      <formula>0</formula>
    </cfRule>
  </conditionalFormatting>
  <conditionalFormatting sqref="N21:AC21 N22:AB29">
    <cfRule type="cellIs" dxfId="760" priority="20" operator="equal">
      <formula>0</formula>
    </cfRule>
  </conditionalFormatting>
  <conditionalFormatting sqref="AC22:AC29">
    <cfRule type="cellIs" dxfId="759" priority="19" operator="equal">
      <formula>0</formula>
    </cfRule>
  </conditionalFormatting>
  <conditionalFormatting sqref="AC6:AC14">
    <cfRule type="cellIs" dxfId="758" priority="18" operator="equal">
      <formula>0</formula>
    </cfRule>
  </conditionalFormatting>
  <conditionalFormatting sqref="E53:E54">
    <cfRule type="expression" dxfId="757" priority="17">
      <formula>$B53=""</formula>
    </cfRule>
  </conditionalFormatting>
  <conditionalFormatting sqref="E52">
    <cfRule type="expression" dxfId="756" priority="16">
      <formula>$B52=""</formula>
    </cfRule>
  </conditionalFormatting>
  <conditionalFormatting sqref="G53:G54">
    <cfRule type="expression" dxfId="755" priority="15">
      <formula>$B53=""</formula>
    </cfRule>
  </conditionalFormatting>
  <conditionalFormatting sqref="H53:H54">
    <cfRule type="expression" dxfId="754" priority="14">
      <formula>$B53=""</formula>
    </cfRule>
  </conditionalFormatting>
  <conditionalFormatting sqref="G52">
    <cfRule type="expression" dxfId="753" priority="13">
      <formula>$B52=""</formula>
    </cfRule>
  </conditionalFormatting>
  <conditionalFormatting sqref="H52">
    <cfRule type="expression" dxfId="752" priority="12">
      <formula>$B52=""</formula>
    </cfRule>
  </conditionalFormatting>
  <conditionalFormatting sqref="J53:J54">
    <cfRule type="expression" dxfId="751" priority="11">
      <formula>$B53=""</formula>
    </cfRule>
  </conditionalFormatting>
  <conditionalFormatting sqref="J52">
    <cfRule type="expression" dxfId="750" priority="10">
      <formula>$B52=""</formula>
    </cfRule>
  </conditionalFormatting>
  <conditionalFormatting sqref="E64:E65">
    <cfRule type="expression" dxfId="749" priority="9">
      <formula>$B64=""</formula>
    </cfRule>
  </conditionalFormatting>
  <conditionalFormatting sqref="G65">
    <cfRule type="expression" dxfId="748" priority="8">
      <formula>$B65=""</formula>
    </cfRule>
  </conditionalFormatting>
  <conditionalFormatting sqref="H65">
    <cfRule type="expression" dxfId="747" priority="7">
      <formula>$B65=""</formula>
    </cfRule>
  </conditionalFormatting>
  <conditionalFormatting sqref="G64">
    <cfRule type="expression" dxfId="746" priority="6">
      <formula>$B64=""</formula>
    </cfRule>
  </conditionalFormatting>
  <conditionalFormatting sqref="H64">
    <cfRule type="expression" dxfId="745" priority="5">
      <formula>$B64=""</formula>
    </cfRule>
  </conditionalFormatting>
  <conditionalFormatting sqref="J65">
    <cfRule type="expression" dxfId="744" priority="4">
      <formula>$B65=""</formula>
    </cfRule>
  </conditionalFormatting>
  <conditionalFormatting sqref="J64">
    <cfRule type="expression" dxfId="743" priority="3">
      <formula>$B64=""</formula>
    </cfRule>
  </conditionalFormatting>
  <conditionalFormatting sqref="AE6:AE14">
    <cfRule type="cellIs" dxfId="742" priority="2" operator="equal">
      <formula>0</formula>
    </cfRule>
  </conditionalFormatting>
  <conditionalFormatting sqref="AE6:AE14">
    <cfRule type="cellIs" dxfId="741" priority="1" operator="equal">
      <formula>0</formula>
    </cfRule>
  </conditionalFormatting>
  <dataValidations count="1">
    <dataValidation type="list" allowBlank="1" showInputMessage="1" showErrorMessage="1" sqref="D14" xr:uid="{005900C3-008B-4C30-9C23-0051000E0053}">
      <formula1>$AK$5:$AK$6</formula1>
    </dataValidation>
  </dataValidations>
  <pageMargins left="0.7" right="0.7" top="0.78740157500000008" bottom="0.78740157500000008" header="0.3" footer="0.3"/>
  <pageSetup paperSize="9" scale="30" orientation="portrait"/>
  <extLst>
    <ext xmlns:x14="http://schemas.microsoft.com/office/spreadsheetml/2009/9/main" uri="{78C0D931-6437-407d-A8EE-F0AAD7539E65}">
      <x14:conditionalFormattings>
        <x14:conditionalFormatting xmlns:xm="http://schemas.microsoft.com/office/excel/2006/main">
          <x14:cfRule type="expression" priority="236" id="{006E00C1-00D4-4F38-BBEA-00F400B000EA}">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35" id="{002E00A7-0054-4215-92C4-00E6001600FF}">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34" id="{00330049-0006-478E-BFEB-001200DC00B9}">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33" id="{00CF0074-0096-4DE5-8253-00B0003B00F8}">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32" id="{003B00EC-001C-483C-ABE0-005B00680046}">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31" id="{00E10076-0052-4D27-AC9C-00AB00D30032}">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30" id="{008600F0-003D-4A8E-8744-00F40088002E}">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29" id="{007C002C-00D7-4236-903C-006300A00078}">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28" id="{00D600B7-00E6-44A4-A782-00FA0087003F}">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27" id="{00E300C2-0094-45B4-88AC-001E006200B9}">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26" id="{006B0031-0090-45F3-89DC-00A000B6001C}">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25" id="{00AB00E2-00F5-486C-A833-00C900940030}">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24" id="{007C00F7-00DE-48C2-89CD-002700DC007D}">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23" id="{00C700D7-001F-47AA-89E7-005D00160040}">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22" id="{00370033-00A2-4107-9616-0071007700D5}">
            <xm:f>AND($D48&gt;='Basisdaten zum Projekt'!$D$20,$D48&lt;='Basisdaten zum Projekt'!$E$20,'Basisdaten zum Projekt'!$F$20="x")</xm:f>
            <x14:dxf>
              <fill>
                <patternFill patternType="solid">
                  <fgColor indexed="26"/>
                  <bgColor indexed="26"/>
                </patternFill>
              </fill>
            </x14:dxf>
          </x14:cfRule>
          <xm:sqref>N48:N59 N78:N89 N93:N104 N108:N119 N123:N134 N138:N149</xm:sqref>
        </x14:conditionalFormatting>
        <x14:conditionalFormatting xmlns:xm="http://schemas.microsoft.com/office/excel/2006/main">
          <x14:cfRule type="cellIs" priority="208" operator="greaterThan" id="{00990039-0023-4755-8A0E-002600420076}">
            <xm:f>'Basisdaten zum Projekt'!$C$7</xm:f>
            <x14:dxf>
              <font>
                <color rgb="FFF2F2F2"/>
              </font>
            </x14:dxf>
          </x14:cfRule>
          <xm:sqref>C48:C62 C75:C77 C90:C149</xm:sqref>
        </x14:conditionalFormatting>
        <x14:conditionalFormatting xmlns:xm="http://schemas.microsoft.com/office/excel/2006/main">
          <x14:cfRule type="cellIs" priority="101" operator="greaterThan" id="{00B400C6-00F0-4E28-B855-003B000A003A}">
            <xm:f>'Basisdaten zum Projekt'!$C$7</xm:f>
            <x14:dxf>
              <font>
                <color rgb="FFF2F2F2"/>
              </font>
            </x14:dxf>
          </x14:cfRule>
          <xm:sqref>C63:C74</xm:sqref>
        </x14:conditionalFormatting>
        <x14:conditionalFormatting xmlns:xm="http://schemas.microsoft.com/office/excel/2006/main">
          <x14:cfRule type="cellIs" priority="95" operator="greaterThan" id="{000E008F-00F3-4434-94CA-003D00DE0006}">
            <xm:f>'Basisdaten zum Projekt'!$C$7</xm:f>
            <x14:dxf>
              <font>
                <color rgb="FFF2F2F2"/>
              </font>
            </x14:dxf>
          </x14:cfRule>
          <xm:sqref>C78:C89</xm:sqref>
        </x14:conditionalFormatting>
        <x14:conditionalFormatting xmlns:xm="http://schemas.microsoft.com/office/excel/2006/main">
          <x14:cfRule type="expression" priority="61" id="{001A0003-0086-42D0-BB8C-00AA00840081}">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60" id="{00CB004C-0004-4FCE-B69F-00220059001D}">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59" id="{003400DA-00A8-4B30-AC9F-003800DC00BC}">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58" id="{000C004D-00D4-4B8B-9F61-004300B5002F}">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57" id="{009A0043-0087-417D-8FE5-008400F70058}">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56" id="{0025007A-0030-4869-9EDE-00E4006500E0}">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55" id="{008A0071-00BB-485A-8DA9-00E100B2000D}">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54" id="{00E20008-00E4-4389-90AA-009700B50070}">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53" id="{00F400F3-004D-4F13-82BC-000A008C00DB}">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52" id="{00140041-001D-4907-AA76-00A300D700B2}">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51" id="{004E00B3-00C3-43DD-916C-0051002200CF}">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50" id="{000900E3-0051-452E-84B6-0049004A0078}">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49" id="{00EE00E5-0055-4E3B-9A88-006200EE00DD}">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48" id="{00740048-004A-4BA5-86DC-00090088002C}">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47" id="{00D40098-0051-415C-A2E1-009D0099006C}">
            <xm:f>AND($D63&gt;='Basisdaten zum Projekt'!$D$20,$D63&lt;='Basisdaten zum Projekt'!$E$20,'Basisdaten zum Projekt'!$F$20="x")</xm:f>
            <x14:dxf>
              <fill>
                <patternFill patternType="solid">
                  <fgColor indexed="26"/>
                  <bgColor indexed="26"/>
                </patternFill>
              </fill>
            </x14:dxf>
          </x14:cfRule>
          <xm:sqref>N63:N74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C00-000000000000}">
          <x14:formula1>
            <xm:f>'Übersicht Berichte'!$A$3:$A$8</xm:f>
          </x14:formula1>
          <xm:sqref>H5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AL180"/>
  <sheetViews>
    <sheetView showGridLines="0" topLeftCell="Z1" zoomScale="70" workbookViewId="0">
      <selection activeCell="AE6" sqref="AE6:AE14"/>
    </sheetView>
  </sheetViews>
  <sheetFormatPr baseColWidth="10" defaultColWidth="11.5546875" defaultRowHeight="15" outlineLevelRow="1" outlineLevelCol="1"/>
  <cols>
    <col min="1" max="2" width="11.109375" style="4" customWidth="1"/>
    <col min="3" max="11" width="14.6640625" style="4" customWidth="1"/>
    <col min="12" max="12" width="4.77734375" style="4" customWidth="1"/>
    <col min="13" max="13" width="9.5546875" style="4" customWidth="1"/>
    <col min="14" max="14" width="10" style="4" customWidth="1"/>
    <col min="15" max="15" width="10.5546875" style="4" customWidth="1"/>
    <col min="16" max="18" width="10.33203125" style="4" customWidth="1"/>
    <col min="19" max="28" width="10.33203125" style="4" customWidth="1" outlineLevel="1"/>
    <col min="29" max="29" width="10.21875" style="4" bestFit="1" customWidth="1"/>
    <col min="30" max="30" width="19.5546875" style="4" bestFit="1" customWidth="1"/>
    <col min="31" max="31" width="14.77734375" style="4" customWidth="1"/>
    <col min="32" max="36" width="11.5546875" style="4"/>
    <col min="37" max="37" width="0" style="4" hidden="1" customWidth="1"/>
    <col min="38" max="16384" width="11.5546875" style="4"/>
  </cols>
  <sheetData>
    <row r="3" spans="3:38" ht="60.75" customHeight="1">
      <c r="C3" s="357" t="s">
        <v>320</v>
      </c>
      <c r="D3" s="357"/>
      <c r="E3" s="357"/>
      <c r="F3" s="357"/>
      <c r="G3" s="357"/>
      <c r="H3" s="357"/>
      <c r="M3" s="348" t="s">
        <v>321</v>
      </c>
      <c r="N3" s="348"/>
      <c r="O3" s="348"/>
      <c r="P3" s="348"/>
      <c r="Q3" s="348"/>
      <c r="R3" s="348"/>
      <c r="S3" s="348"/>
      <c r="T3" s="348"/>
      <c r="U3" s="348"/>
      <c r="V3" s="348"/>
      <c r="W3" s="348"/>
      <c r="X3" s="348"/>
      <c r="Y3" s="348"/>
      <c r="Z3" s="348"/>
      <c r="AA3" s="348"/>
      <c r="AB3" s="348"/>
      <c r="AC3" s="348"/>
      <c r="AD3" s="348"/>
      <c r="AE3" s="348"/>
      <c r="AF3" s="118"/>
      <c r="AG3" s="118"/>
      <c r="AH3" s="118"/>
      <c r="AI3" s="118"/>
      <c r="AJ3" s="118"/>
      <c r="AK3" s="118"/>
      <c r="AL3" s="118"/>
    </row>
    <row r="4" spans="3:38">
      <c r="K4" s="119"/>
      <c r="N4" s="120"/>
    </row>
    <row r="5" spans="3:38" ht="37.5" customHeight="1">
      <c r="C5" s="121" t="s">
        <v>322</v>
      </c>
      <c r="D5" s="122"/>
      <c r="E5" s="123"/>
      <c r="F5" s="124"/>
      <c r="G5" s="273" t="s">
        <v>324</v>
      </c>
      <c r="H5" s="126"/>
      <c r="N5" s="127" t="s">
        <v>325</v>
      </c>
      <c r="O5" s="127" t="s">
        <v>326</v>
      </c>
      <c r="P5" s="127" t="s">
        <v>327</v>
      </c>
      <c r="Q5" s="127" t="s">
        <v>328</v>
      </c>
      <c r="R5" s="127" t="s">
        <v>329</v>
      </c>
      <c r="S5" s="127" t="s">
        <v>330</v>
      </c>
      <c r="T5" s="127" t="s">
        <v>331</v>
      </c>
      <c r="U5" s="127" t="s">
        <v>332</v>
      </c>
      <c r="V5" s="127" t="s">
        <v>333</v>
      </c>
      <c r="W5" s="127" t="s">
        <v>334</v>
      </c>
      <c r="X5" s="127" t="s">
        <v>335</v>
      </c>
      <c r="Y5" s="127" t="s">
        <v>336</v>
      </c>
      <c r="Z5" s="127" t="s">
        <v>337</v>
      </c>
      <c r="AA5" s="127" t="s">
        <v>338</v>
      </c>
      <c r="AB5" s="127" t="s">
        <v>339</v>
      </c>
      <c r="AC5" s="128" t="s">
        <v>340</v>
      </c>
      <c r="AD5" s="129" t="s">
        <v>341</v>
      </c>
      <c r="AE5" s="130" t="s">
        <v>342</v>
      </c>
      <c r="AK5" s="4" t="s">
        <v>343</v>
      </c>
    </row>
    <row r="6" spans="3:38" ht="18.75" outlineLevel="1">
      <c r="C6" s="131" t="s">
        <v>344</v>
      </c>
      <c r="D6" s="358"/>
      <c r="E6" s="359"/>
      <c r="G6" s="273" t="s">
        <v>345</v>
      </c>
      <c r="H6" s="132"/>
      <c r="M6" s="254" t="s">
        <v>86</v>
      </c>
      <c r="N6" s="133"/>
      <c r="O6" s="134"/>
      <c r="P6" s="134"/>
      <c r="Q6" s="134"/>
      <c r="R6" s="134"/>
      <c r="S6" s="134">
        <v>0</v>
      </c>
      <c r="T6" s="134">
        <v>0</v>
      </c>
      <c r="U6" s="134">
        <v>0</v>
      </c>
      <c r="V6" s="134">
        <v>0</v>
      </c>
      <c r="W6" s="134">
        <v>0</v>
      </c>
      <c r="X6" s="134">
        <v>0</v>
      </c>
      <c r="Y6" s="134">
        <v>0</v>
      </c>
      <c r="Z6" s="134">
        <v>0</v>
      </c>
      <c r="AA6" s="134">
        <v>0</v>
      </c>
      <c r="AB6" s="134">
        <v>0</v>
      </c>
      <c r="AC6" s="255">
        <f t="shared" ref="AC6:AC14" si="0">SUM(N6:AB6)</f>
        <v>0</v>
      </c>
      <c r="AD6" s="256"/>
      <c r="AE6" s="137"/>
      <c r="AK6" s="4" t="s">
        <v>346</v>
      </c>
    </row>
    <row r="7" spans="3:38" ht="18.75" outlineLevel="1">
      <c r="C7" s="138"/>
      <c r="H7" s="139"/>
      <c r="M7" s="257" t="s">
        <v>156</v>
      </c>
      <c r="N7" s="134"/>
      <c r="O7" s="134"/>
      <c r="P7" s="134"/>
      <c r="Q7" s="134"/>
      <c r="R7" s="134"/>
      <c r="S7" s="134"/>
      <c r="T7" s="134"/>
      <c r="U7" s="134"/>
      <c r="V7" s="134"/>
      <c r="W7" s="134"/>
      <c r="X7" s="134"/>
      <c r="Y7" s="134"/>
      <c r="Z7" s="134"/>
      <c r="AA7" s="134"/>
      <c r="AB7" s="134"/>
      <c r="AC7" s="255">
        <f t="shared" si="0"/>
        <v>0</v>
      </c>
      <c r="AD7" s="256"/>
      <c r="AE7" s="137"/>
    </row>
    <row r="8" spans="3:38" ht="18.75" customHeight="1" outlineLevel="1">
      <c r="C8" s="366" t="s">
        <v>347</v>
      </c>
      <c r="D8" s="140" t="s">
        <v>94</v>
      </c>
      <c r="E8" s="140" t="s">
        <v>95</v>
      </c>
      <c r="F8" s="140" t="s">
        <v>348</v>
      </c>
      <c r="G8" s="140" t="s">
        <v>349</v>
      </c>
      <c r="H8" s="140" t="s">
        <v>350</v>
      </c>
      <c r="M8" s="258" t="s">
        <v>87</v>
      </c>
      <c r="N8" s="134"/>
      <c r="O8" s="134"/>
      <c r="P8" s="134"/>
      <c r="Q8" s="134"/>
      <c r="R8" s="134"/>
      <c r="S8" s="134"/>
      <c r="T8" s="134"/>
      <c r="U8" s="134"/>
      <c r="V8" s="134"/>
      <c r="W8" s="134"/>
      <c r="X8" s="134"/>
      <c r="Y8" s="134"/>
      <c r="Z8" s="134"/>
      <c r="AA8" s="134"/>
      <c r="AB8" s="134"/>
      <c r="AC8" s="255">
        <f t="shared" si="0"/>
        <v>0</v>
      </c>
      <c r="AD8" s="256"/>
      <c r="AE8" s="137"/>
    </row>
    <row r="9" spans="3:38" ht="18.75" outlineLevel="1">
      <c r="C9" s="367"/>
      <c r="D9" s="141"/>
      <c r="E9" s="141"/>
      <c r="F9" s="142"/>
      <c r="G9" s="143"/>
      <c r="H9" s="143"/>
      <c r="M9" s="259" t="s">
        <v>192</v>
      </c>
      <c r="N9" s="134"/>
      <c r="O9" s="134"/>
      <c r="P9" s="134"/>
      <c r="Q9" s="134"/>
      <c r="R9" s="134"/>
      <c r="S9" s="134"/>
      <c r="T9" s="134"/>
      <c r="U9" s="134"/>
      <c r="V9" s="134"/>
      <c r="W9" s="134"/>
      <c r="X9" s="134"/>
      <c r="Y9" s="134"/>
      <c r="Z9" s="134"/>
      <c r="AA9" s="134"/>
      <c r="AB9" s="134"/>
      <c r="AC9" s="255">
        <f t="shared" si="0"/>
        <v>0</v>
      </c>
      <c r="AD9" s="256"/>
      <c r="AE9" s="137"/>
    </row>
    <row r="10" spans="3:38" ht="18.75" outlineLevel="1">
      <c r="C10" s="367"/>
      <c r="D10" s="141"/>
      <c r="E10" s="141"/>
      <c r="F10" s="142"/>
      <c r="G10" s="143"/>
      <c r="H10" s="143"/>
      <c r="M10" s="260" t="s">
        <v>88</v>
      </c>
      <c r="N10" s="134"/>
      <c r="O10" s="134"/>
      <c r="P10" s="134"/>
      <c r="Q10" s="134"/>
      <c r="R10" s="134"/>
      <c r="S10" s="134"/>
      <c r="T10" s="134"/>
      <c r="U10" s="134"/>
      <c r="V10" s="134"/>
      <c r="W10" s="134"/>
      <c r="X10" s="134"/>
      <c r="Y10" s="134"/>
      <c r="Z10" s="134"/>
      <c r="AA10" s="134"/>
      <c r="AB10" s="134"/>
      <c r="AC10" s="255">
        <f t="shared" si="0"/>
        <v>0</v>
      </c>
      <c r="AD10" s="256"/>
      <c r="AE10" s="137"/>
    </row>
    <row r="11" spans="3:38" ht="18.75" outlineLevel="1">
      <c r="C11" s="367"/>
      <c r="D11" s="141"/>
      <c r="E11" s="141"/>
      <c r="F11" s="144"/>
      <c r="G11" s="143"/>
      <c r="H11" s="143"/>
      <c r="M11" s="261" t="s">
        <v>228</v>
      </c>
      <c r="N11" s="134"/>
      <c r="O11" s="134"/>
      <c r="P11" s="134"/>
      <c r="Q11" s="134"/>
      <c r="R11" s="134"/>
      <c r="S11" s="134"/>
      <c r="T11" s="134"/>
      <c r="U11" s="134"/>
      <c r="V11" s="134"/>
      <c r="W11" s="134"/>
      <c r="X11" s="134"/>
      <c r="Y11" s="134"/>
      <c r="Z11" s="134"/>
      <c r="AA11" s="134"/>
      <c r="AB11" s="134"/>
      <c r="AC11" s="255">
        <f t="shared" si="0"/>
        <v>0</v>
      </c>
      <c r="AD11" s="256"/>
      <c r="AE11" s="137"/>
    </row>
    <row r="12" spans="3:38" ht="18.75" outlineLevel="1">
      <c r="C12" s="367"/>
      <c r="D12" s="143"/>
      <c r="E12" s="143"/>
      <c r="F12" s="144"/>
      <c r="G12" s="143"/>
      <c r="H12" s="143"/>
      <c r="M12" s="262" t="s">
        <v>89</v>
      </c>
      <c r="N12" s="134"/>
      <c r="O12" s="134"/>
      <c r="P12" s="134"/>
      <c r="Q12" s="134"/>
      <c r="R12" s="134"/>
      <c r="S12" s="134"/>
      <c r="T12" s="134"/>
      <c r="U12" s="134"/>
      <c r="V12" s="134"/>
      <c r="W12" s="134"/>
      <c r="X12" s="134"/>
      <c r="Y12" s="134"/>
      <c r="Z12" s="134"/>
      <c r="AA12" s="134"/>
      <c r="AB12" s="134"/>
      <c r="AC12" s="255">
        <f t="shared" si="0"/>
        <v>0</v>
      </c>
      <c r="AD12" s="256"/>
      <c r="AE12" s="137"/>
    </row>
    <row r="13" spans="3:38" ht="18.75" outlineLevel="1">
      <c r="C13" s="368"/>
      <c r="D13" s="143"/>
      <c r="E13" s="143"/>
      <c r="F13" s="144"/>
      <c r="G13" s="143"/>
      <c r="H13" s="143"/>
      <c r="M13" s="262" t="s">
        <v>264</v>
      </c>
      <c r="N13" s="134"/>
      <c r="O13" s="134"/>
      <c r="P13" s="134"/>
      <c r="Q13" s="134"/>
      <c r="R13" s="134"/>
      <c r="S13" s="134"/>
      <c r="T13" s="134"/>
      <c r="U13" s="134"/>
      <c r="V13" s="134"/>
      <c r="W13" s="134"/>
      <c r="X13" s="134"/>
      <c r="Y13" s="134"/>
      <c r="Z13" s="134"/>
      <c r="AA13" s="134"/>
      <c r="AB13" s="134"/>
      <c r="AC13" s="255">
        <f t="shared" si="0"/>
        <v>0</v>
      </c>
      <c r="AD13" s="256"/>
      <c r="AE13" s="137"/>
    </row>
    <row r="14" spans="3:38" ht="18.75" customHeight="1" outlineLevel="1">
      <c r="C14" s="369" t="s">
        <v>351</v>
      </c>
      <c r="D14" s="364"/>
      <c r="E14" s="145"/>
      <c r="F14" s="146"/>
      <c r="G14" s="147"/>
      <c r="H14" s="147"/>
      <c r="M14" s="263" t="s">
        <v>90</v>
      </c>
      <c r="N14" s="134"/>
      <c r="O14" s="134"/>
      <c r="P14" s="134"/>
      <c r="Q14" s="134"/>
      <c r="R14" s="134"/>
      <c r="S14" s="134"/>
      <c r="T14" s="134"/>
      <c r="U14" s="134"/>
      <c r="V14" s="134"/>
      <c r="W14" s="134"/>
      <c r="X14" s="134"/>
      <c r="Y14" s="134"/>
      <c r="Z14" s="134"/>
      <c r="AA14" s="134"/>
      <c r="AB14" s="134"/>
      <c r="AC14" s="255">
        <f t="shared" si="0"/>
        <v>0</v>
      </c>
      <c r="AD14" s="264"/>
      <c r="AE14" s="137"/>
    </row>
    <row r="15" spans="3:38" outlineLevel="1">
      <c r="C15" s="369"/>
      <c r="D15" s="364"/>
      <c r="E15" s="149"/>
      <c r="F15" s="33"/>
      <c r="G15" s="33"/>
      <c r="H15" s="150"/>
      <c r="I15" s="33"/>
      <c r="J15" s="33"/>
      <c r="K15" s="33"/>
      <c r="M15" s="189"/>
      <c r="N15" s="152"/>
      <c r="O15" s="152"/>
      <c r="P15" s="152"/>
      <c r="Q15" s="152"/>
      <c r="R15" s="152"/>
      <c r="S15" s="152"/>
      <c r="T15" s="152"/>
      <c r="U15" s="152"/>
      <c r="V15" s="152"/>
      <c r="W15" s="152"/>
      <c r="X15" s="152"/>
      <c r="Y15" s="152"/>
      <c r="Z15" s="152"/>
      <c r="AA15" s="152"/>
      <c r="AB15" s="152"/>
      <c r="AC15" s="154"/>
      <c r="AD15" s="205"/>
      <c r="AE15" s="205"/>
    </row>
    <row r="16" spans="3:38" outlineLevel="1">
      <c r="E16" s="149"/>
      <c r="F16" s="33"/>
      <c r="G16" s="33"/>
      <c r="H16" s="150"/>
      <c r="I16" s="33"/>
      <c r="J16" s="33"/>
      <c r="K16" s="33"/>
      <c r="M16" s="189"/>
      <c r="N16" s="152"/>
      <c r="O16" s="152"/>
      <c r="P16" s="152"/>
      <c r="Q16" s="152"/>
      <c r="R16" s="152"/>
      <c r="S16" s="152"/>
      <c r="T16" s="152"/>
      <c r="U16" s="152"/>
      <c r="V16" s="152"/>
      <c r="W16" s="152"/>
      <c r="X16" s="152"/>
      <c r="Y16" s="152"/>
      <c r="Z16" s="152"/>
      <c r="AA16" s="152"/>
      <c r="AB16" s="152"/>
      <c r="AC16" s="154"/>
      <c r="AD16" s="205"/>
      <c r="AE16" s="205"/>
    </row>
    <row r="17" spans="1:31" ht="30" customHeight="1" outlineLevel="1">
      <c r="B17" s="157"/>
      <c r="C17" s="305" t="s">
        <v>62</v>
      </c>
      <c r="D17" s="305"/>
      <c r="E17" s="305"/>
      <c r="F17" s="305"/>
      <c r="G17" s="305"/>
      <c r="H17" s="305"/>
      <c r="I17" s="305"/>
      <c r="J17" s="305"/>
      <c r="K17" s="305"/>
      <c r="M17" s="365" t="s">
        <v>352</v>
      </c>
      <c r="N17" s="365"/>
      <c r="O17" s="365"/>
      <c r="P17" s="365"/>
      <c r="Q17" s="365"/>
      <c r="R17" s="365"/>
      <c r="S17" s="365"/>
      <c r="T17" s="365"/>
      <c r="U17" s="365"/>
      <c r="V17" s="365"/>
      <c r="W17" s="365"/>
      <c r="X17" s="365"/>
      <c r="Y17" s="365"/>
      <c r="Z17" s="365"/>
      <c r="AA17" s="365"/>
      <c r="AB17" s="365"/>
      <c r="AC17" s="365"/>
      <c r="AD17" s="365"/>
      <c r="AE17" s="365"/>
    </row>
    <row r="18" spans="1:31" ht="30" customHeight="1">
      <c r="E18" s="158"/>
      <c r="K18" s="119"/>
      <c r="M18" s="365"/>
      <c r="N18" s="365"/>
      <c r="O18" s="365"/>
      <c r="P18" s="365"/>
      <c r="Q18" s="365"/>
      <c r="R18" s="365"/>
      <c r="S18" s="365"/>
      <c r="T18" s="365"/>
      <c r="U18" s="365"/>
      <c r="V18" s="365"/>
      <c r="W18" s="365"/>
      <c r="X18" s="365"/>
      <c r="Y18" s="365"/>
      <c r="Z18" s="365"/>
      <c r="AA18" s="365"/>
      <c r="AB18" s="365"/>
      <c r="AC18" s="365"/>
      <c r="AD18" s="365"/>
      <c r="AE18" s="365"/>
    </row>
    <row r="19" spans="1:31">
      <c r="C19" s="349" t="s">
        <v>353</v>
      </c>
      <c r="D19" s="350"/>
      <c r="E19" s="351"/>
      <c r="G19" s="352" t="s">
        <v>354</v>
      </c>
      <c r="H19" s="353"/>
      <c r="I19" s="354"/>
      <c r="K19" s="119"/>
      <c r="M19" s="227"/>
      <c r="N19" s="265"/>
      <c r="O19" s="227"/>
      <c r="P19" s="227"/>
      <c r="Q19" s="227"/>
      <c r="R19" s="227"/>
      <c r="S19" s="227"/>
      <c r="T19" s="227"/>
      <c r="U19" s="227"/>
      <c r="V19" s="227"/>
      <c r="W19" s="227"/>
      <c r="X19" s="227"/>
      <c r="Y19" s="227"/>
      <c r="Z19" s="227"/>
      <c r="AA19" s="227"/>
      <c r="AB19" s="227"/>
      <c r="AC19" s="227"/>
      <c r="AD19" s="227"/>
      <c r="AE19" s="227"/>
    </row>
    <row r="20" spans="1:31" ht="60" customHeight="1">
      <c r="A20" s="355" t="s">
        <v>355</v>
      </c>
      <c r="B20" s="356"/>
      <c r="C20" s="159" t="s">
        <v>356</v>
      </c>
      <c r="D20" s="160" t="s">
        <v>357</v>
      </c>
      <c r="E20" s="161" t="s">
        <v>358</v>
      </c>
      <c r="F20" s="162" t="s">
        <v>359</v>
      </c>
      <c r="G20" s="163" t="s">
        <v>360</v>
      </c>
      <c r="H20" s="160" t="s">
        <v>361</v>
      </c>
      <c r="I20" s="161" t="s">
        <v>362</v>
      </c>
      <c r="J20" s="164" t="s">
        <v>363</v>
      </c>
      <c r="K20" s="160" t="s">
        <v>364</v>
      </c>
      <c r="M20" s="227"/>
      <c r="N20" s="266" t="s">
        <v>325</v>
      </c>
      <c r="O20" s="266" t="s">
        <v>326</v>
      </c>
      <c r="P20" s="266" t="s">
        <v>327</v>
      </c>
      <c r="Q20" s="266" t="s">
        <v>328</v>
      </c>
      <c r="R20" s="266" t="s">
        <v>329</v>
      </c>
      <c r="S20" s="266" t="s">
        <v>330</v>
      </c>
      <c r="T20" s="266" t="s">
        <v>331</v>
      </c>
      <c r="U20" s="266" t="s">
        <v>332</v>
      </c>
      <c r="V20" s="266" t="s">
        <v>333</v>
      </c>
      <c r="W20" s="266" t="s">
        <v>334</v>
      </c>
      <c r="X20" s="266" t="s">
        <v>335</v>
      </c>
      <c r="Y20" s="266" t="s">
        <v>336</v>
      </c>
      <c r="Z20" s="266" t="s">
        <v>337</v>
      </c>
      <c r="AA20" s="266" t="s">
        <v>338</v>
      </c>
      <c r="AB20" s="266" t="s">
        <v>339</v>
      </c>
      <c r="AC20" s="267" t="s">
        <v>340</v>
      </c>
      <c r="AD20" s="266" t="s">
        <v>365</v>
      </c>
      <c r="AE20" s="227"/>
    </row>
    <row r="21" spans="1:31" ht="19.5" customHeight="1" outlineLevel="1">
      <c r="A21" s="344">
        <f>'Basisdaten zum Projekt'!D12</f>
        <v>44652</v>
      </c>
      <c r="B21" s="346">
        <f>'Basisdaten zum Projekt'!E12</f>
        <v>45016</v>
      </c>
      <c r="C21" s="320">
        <f>IFERROR(SUMIF(B:B,M21,G:G),0)</f>
        <v>0</v>
      </c>
      <c r="D21" s="314">
        <f>MROUND(SUMIF(B:B,M21,F:F),0.5)</f>
        <v>0</v>
      </c>
      <c r="E21" s="322">
        <f>IFERROR(C21/D21,0)</f>
        <v>0</v>
      </c>
      <c r="F21" s="324">
        <f>E21*MROUND(J21,0.5)</f>
        <v>0</v>
      </c>
      <c r="G21" s="326">
        <f>SUMIF(B:B,M21,J:J)</f>
        <v>0</v>
      </c>
      <c r="H21" s="328">
        <f>IFERROR(G21-F21,0)</f>
        <v>0</v>
      </c>
      <c r="I21" s="342">
        <f>(SUMIF(B:B,M21,I:I))</f>
        <v>0</v>
      </c>
      <c r="J21" s="332">
        <f>IFERROR(((SUMIF(B:B,M21,AC:AC))/$H$6),0)</f>
        <v>0</v>
      </c>
      <c r="K21" s="314">
        <f>D21-J21</f>
        <v>0</v>
      </c>
      <c r="M21" s="254" t="s">
        <v>86</v>
      </c>
      <c r="N21" s="168">
        <f>IFERROR(IF(($I21&lt;$J21),(SUMIF($B:$B,$M21,N:N)/SUMIF($B:$B,$M21,$AC:$AC)*$I21),(SUMIF($B:$B,$M21,N:N)/SUMIF($B:$B,$M21,$AC:$AC)*$J21)),0)</f>
        <v>0</v>
      </c>
      <c r="O21" s="168">
        <f t="shared" ref="O21:AB29" si="1">IFERROR(IF(($I21&lt;$J21),(SUMIF($B:$B,$M21,O:O)/SUMIF($B:$B,$M21,$AC:$AC)*$I21),(SUMIF($B:$B,$M21,O:O)/SUMIF($B:$B,$M21,$AC:$AC)*$J21)),0)</f>
        <v>0</v>
      </c>
      <c r="P21" s="168">
        <f t="shared" si="1"/>
        <v>0</v>
      </c>
      <c r="Q21" s="168">
        <f t="shared" si="1"/>
        <v>0</v>
      </c>
      <c r="R21" s="168">
        <f t="shared" si="1"/>
        <v>0</v>
      </c>
      <c r="S21" s="168">
        <f t="shared" si="1"/>
        <v>0</v>
      </c>
      <c r="T21" s="168">
        <f t="shared" si="1"/>
        <v>0</v>
      </c>
      <c r="U21" s="168">
        <f t="shared" si="1"/>
        <v>0</v>
      </c>
      <c r="V21" s="168">
        <f t="shared" si="1"/>
        <v>0</v>
      </c>
      <c r="W21" s="168">
        <f t="shared" si="1"/>
        <v>0</v>
      </c>
      <c r="X21" s="168">
        <f t="shared" si="1"/>
        <v>0</v>
      </c>
      <c r="Y21" s="168">
        <f t="shared" si="1"/>
        <v>0</v>
      </c>
      <c r="Z21" s="168">
        <f t="shared" si="1"/>
        <v>0</v>
      </c>
      <c r="AA21" s="168">
        <f t="shared" si="1"/>
        <v>0</v>
      </c>
      <c r="AB21" s="168">
        <f t="shared" si="1"/>
        <v>0</v>
      </c>
      <c r="AC21" s="268">
        <f>SUM(N21:AB21)</f>
        <v>0</v>
      </c>
      <c r="AD21" s="269">
        <f>ROUND(IF(F21&gt;G21,G21,F21),2)</f>
        <v>0</v>
      </c>
      <c r="AE21" s="227"/>
    </row>
    <row r="22" spans="1:31" ht="19.5" customHeight="1" outlineLevel="1">
      <c r="A22" s="345"/>
      <c r="B22" s="347"/>
      <c r="C22" s="321"/>
      <c r="D22" s="315"/>
      <c r="E22" s="323"/>
      <c r="F22" s="325"/>
      <c r="G22" s="327"/>
      <c r="H22" s="329"/>
      <c r="I22" s="343"/>
      <c r="J22" s="333"/>
      <c r="K22" s="315"/>
      <c r="M22" s="257" t="s">
        <v>156</v>
      </c>
      <c r="N22" s="171">
        <f>IFERROR(IF(OR((N6+N7)=N21,N6=0),0,N21-N6-N7),"")</f>
        <v>0</v>
      </c>
      <c r="O22" s="171">
        <f t="shared" ref="O22:AC22" si="2">IFERROR(IF(OR((O6+O7)=O21,O6=0),0,O21-O6-O7),"")</f>
        <v>0</v>
      </c>
      <c r="P22" s="171">
        <f t="shared" si="2"/>
        <v>0</v>
      </c>
      <c r="Q22" s="171">
        <f t="shared" si="2"/>
        <v>0</v>
      </c>
      <c r="R22" s="171">
        <f t="shared" si="2"/>
        <v>0</v>
      </c>
      <c r="S22" s="171">
        <f t="shared" si="2"/>
        <v>0</v>
      </c>
      <c r="T22" s="171">
        <f t="shared" si="2"/>
        <v>0</v>
      </c>
      <c r="U22" s="171">
        <f t="shared" si="2"/>
        <v>0</v>
      </c>
      <c r="V22" s="171">
        <f t="shared" si="2"/>
        <v>0</v>
      </c>
      <c r="W22" s="171">
        <f t="shared" si="2"/>
        <v>0</v>
      </c>
      <c r="X22" s="171">
        <f t="shared" si="2"/>
        <v>0</v>
      </c>
      <c r="Y22" s="171">
        <f t="shared" si="2"/>
        <v>0</v>
      </c>
      <c r="Z22" s="171">
        <f t="shared" si="2"/>
        <v>0</v>
      </c>
      <c r="AA22" s="171">
        <f t="shared" si="2"/>
        <v>0</v>
      </c>
      <c r="AB22" s="171">
        <f t="shared" si="2"/>
        <v>0</v>
      </c>
      <c r="AC22" s="268">
        <f t="shared" si="2"/>
        <v>0</v>
      </c>
      <c r="AD22" s="270">
        <f>IFERROR(IF(OR((AD6+AD7)=AD21,AD6=0),0,AD21-AD6-AD7),"")</f>
        <v>0</v>
      </c>
      <c r="AE22" s="271" t="str">
        <f>IF((AD21)=AD6+AD7,"no adjustment needed",IF(AD6=0,"no adjustment needed","adjustment needed"))</f>
        <v>no adjustment needed</v>
      </c>
    </row>
    <row r="23" spans="1:31" ht="19.5" customHeight="1" outlineLevel="1">
      <c r="A23" s="338">
        <f>'Basisdaten zum Projekt'!D13</f>
        <v>45017</v>
      </c>
      <c r="B23" s="340">
        <f>'Basisdaten zum Projekt'!E13</f>
        <v>45747</v>
      </c>
      <c r="C23" s="320">
        <f>IFERROR(SUMIF(B:B,M23,G:G),0)</f>
        <v>0</v>
      </c>
      <c r="D23" s="314">
        <f>MROUND(SUMIF(B:B,M23,F:F),0.5)</f>
        <v>0</v>
      </c>
      <c r="E23" s="322">
        <f>IFERROR(C23/D23,0)</f>
        <v>0</v>
      </c>
      <c r="F23" s="324">
        <f>E23*MROUND(J23,0.5)</f>
        <v>0</v>
      </c>
      <c r="G23" s="326">
        <f>SUMIF(B:B,M23,J:J)</f>
        <v>0</v>
      </c>
      <c r="H23" s="328">
        <f>IFERROR(G23-F23,0)</f>
        <v>0</v>
      </c>
      <c r="I23" s="330">
        <f t="shared" ref="I23:I29" si="3">(SUMIF(B:B,M23,I:I))</f>
        <v>0</v>
      </c>
      <c r="J23" s="332">
        <f>IFERROR(((SUMIF(B:B,M23,AC:AC))/$H$6),0)</f>
        <v>0</v>
      </c>
      <c r="K23" s="314">
        <f>D23-J23</f>
        <v>0</v>
      </c>
      <c r="M23" s="258" t="s">
        <v>87</v>
      </c>
      <c r="N23" s="168">
        <f>IFERROR(IF(($I23&lt;$J23),(SUMIF($B:$B,$M23,N:N)/SUMIF($B:$B,$M23,$AC:$AC)*$I23),(SUMIF($B:$B,$M23,N:N)/SUMIF($B:$B,$M23,$AC:$AC)*$J23)),0)</f>
        <v>0</v>
      </c>
      <c r="O23" s="168">
        <f t="shared" si="1"/>
        <v>0</v>
      </c>
      <c r="P23" s="168">
        <f t="shared" si="1"/>
        <v>0</v>
      </c>
      <c r="Q23" s="168">
        <f t="shared" si="1"/>
        <v>0</v>
      </c>
      <c r="R23" s="168">
        <f t="shared" si="1"/>
        <v>0</v>
      </c>
      <c r="S23" s="168">
        <f t="shared" si="1"/>
        <v>0</v>
      </c>
      <c r="T23" s="168">
        <f t="shared" si="1"/>
        <v>0</v>
      </c>
      <c r="U23" s="168">
        <f t="shared" si="1"/>
        <v>0</v>
      </c>
      <c r="V23" s="168">
        <f t="shared" si="1"/>
        <v>0</v>
      </c>
      <c r="W23" s="168">
        <f t="shared" si="1"/>
        <v>0</v>
      </c>
      <c r="X23" s="168">
        <f t="shared" si="1"/>
        <v>0</v>
      </c>
      <c r="Y23" s="168">
        <f t="shared" si="1"/>
        <v>0</v>
      </c>
      <c r="Z23" s="168">
        <f t="shared" si="1"/>
        <v>0</v>
      </c>
      <c r="AA23" s="168">
        <f t="shared" si="1"/>
        <v>0</v>
      </c>
      <c r="AB23" s="168">
        <f t="shared" si="1"/>
        <v>0</v>
      </c>
      <c r="AC23" s="268">
        <f>SUM(N23:AB23)</f>
        <v>0</v>
      </c>
      <c r="AD23" s="269">
        <f>ROUND(IF(F23&gt;G23,G23,F23),2)</f>
        <v>0</v>
      </c>
      <c r="AE23" s="272"/>
    </row>
    <row r="24" spans="1:31" ht="19.5" customHeight="1" outlineLevel="1">
      <c r="A24" s="339"/>
      <c r="B24" s="341"/>
      <c r="C24" s="321"/>
      <c r="D24" s="315"/>
      <c r="E24" s="323"/>
      <c r="F24" s="325"/>
      <c r="G24" s="327"/>
      <c r="H24" s="329"/>
      <c r="I24" s="331"/>
      <c r="J24" s="333"/>
      <c r="K24" s="315"/>
      <c r="M24" s="259" t="s">
        <v>192</v>
      </c>
      <c r="N24" s="171">
        <f>IFERROR(IF(OR((N8+N9)=N23,N8=0),0,N23-N8-N9),"")</f>
        <v>0</v>
      </c>
      <c r="O24" s="171">
        <f t="shared" ref="O24:AC24" si="4">IFERROR(IF(OR((O8+O9)=O23,O8=0),0,O23-O8-O9),"")</f>
        <v>0</v>
      </c>
      <c r="P24" s="171">
        <f t="shared" si="4"/>
        <v>0</v>
      </c>
      <c r="Q24" s="171">
        <f t="shared" si="4"/>
        <v>0</v>
      </c>
      <c r="R24" s="171">
        <f t="shared" si="4"/>
        <v>0</v>
      </c>
      <c r="S24" s="171">
        <f t="shared" si="4"/>
        <v>0</v>
      </c>
      <c r="T24" s="171">
        <f t="shared" si="4"/>
        <v>0</v>
      </c>
      <c r="U24" s="171">
        <f t="shared" si="4"/>
        <v>0</v>
      </c>
      <c r="V24" s="171">
        <f t="shared" si="4"/>
        <v>0</v>
      </c>
      <c r="W24" s="171">
        <f t="shared" si="4"/>
        <v>0</v>
      </c>
      <c r="X24" s="171">
        <f t="shared" si="4"/>
        <v>0</v>
      </c>
      <c r="Y24" s="171">
        <f t="shared" si="4"/>
        <v>0</v>
      </c>
      <c r="Z24" s="171">
        <f t="shared" si="4"/>
        <v>0</v>
      </c>
      <c r="AA24" s="171">
        <f t="shared" si="4"/>
        <v>0</v>
      </c>
      <c r="AB24" s="171">
        <f t="shared" si="4"/>
        <v>0</v>
      </c>
      <c r="AC24" s="268">
        <f t="shared" si="4"/>
        <v>0</v>
      </c>
      <c r="AD24" s="270">
        <f>IFERROR(IF(OR((AD8+AD9)=AD23,AD8=0),0,AD23-AD8-AD9),"")</f>
        <v>0</v>
      </c>
      <c r="AE24" s="271" t="str">
        <f>IF((AD23)=AD8+AD9,"no adjustment needed",IF(AD8=0,"no adjustment needed","adjustment needed"))</f>
        <v>no adjustment needed</v>
      </c>
    </row>
    <row r="25" spans="1:31" ht="19.5" customHeight="1" outlineLevel="1">
      <c r="A25" s="334" t="str">
        <f>'Basisdaten zum Projekt'!D14</f>
        <v/>
      </c>
      <c r="B25" s="336" t="str">
        <f>'Basisdaten zum Projekt'!E14</f>
        <v/>
      </c>
      <c r="C25" s="320">
        <f>IFERROR(SUMIF(B:B,M25,G:G),0)</f>
        <v>0</v>
      </c>
      <c r="D25" s="314">
        <f>MROUND(SUMIF(B:B,M25,F:F),0.5)</f>
        <v>0</v>
      </c>
      <c r="E25" s="322">
        <f>IFERROR(C25/D25,0)</f>
        <v>0</v>
      </c>
      <c r="F25" s="324">
        <f>E25*MROUND(J25,0.5)</f>
        <v>0</v>
      </c>
      <c r="G25" s="326">
        <f>SUMIF(B:B,M25,J:J)</f>
        <v>0</v>
      </c>
      <c r="H25" s="328">
        <f>IFERROR(G25-F25,0)</f>
        <v>0</v>
      </c>
      <c r="I25" s="330">
        <f t="shared" si="3"/>
        <v>0</v>
      </c>
      <c r="J25" s="332">
        <f>IFERROR(((SUMIF(B:B,M25,AC:AC))/$H$6),0)</f>
        <v>0</v>
      </c>
      <c r="K25" s="314">
        <f t="shared" ref="K25:K29" si="5">D25-J25</f>
        <v>0</v>
      </c>
      <c r="M25" s="260" t="s">
        <v>88</v>
      </c>
      <c r="N25" s="168">
        <f>IFERROR(IF(($I25&lt;$J25),(SUMIF($B:$B,$M25,N:N)/SUMIF($B:$B,$M25,$AC:$AC)*$I25),(SUMIF($B:$B,$M25,N:N)/SUMIF($B:$B,$M25,$AC:$AC)*$J25)),0)</f>
        <v>0</v>
      </c>
      <c r="O25" s="168">
        <f t="shared" si="1"/>
        <v>0</v>
      </c>
      <c r="P25" s="168">
        <f t="shared" si="1"/>
        <v>0</v>
      </c>
      <c r="Q25" s="168">
        <f t="shared" si="1"/>
        <v>0</v>
      </c>
      <c r="R25" s="168">
        <f t="shared" si="1"/>
        <v>0</v>
      </c>
      <c r="S25" s="168">
        <f t="shared" si="1"/>
        <v>0</v>
      </c>
      <c r="T25" s="168">
        <f t="shared" si="1"/>
        <v>0</v>
      </c>
      <c r="U25" s="168">
        <f t="shared" si="1"/>
        <v>0</v>
      </c>
      <c r="V25" s="168">
        <f t="shared" si="1"/>
        <v>0</v>
      </c>
      <c r="W25" s="168">
        <f t="shared" si="1"/>
        <v>0</v>
      </c>
      <c r="X25" s="168">
        <f t="shared" si="1"/>
        <v>0</v>
      </c>
      <c r="Y25" s="168">
        <f t="shared" si="1"/>
        <v>0</v>
      </c>
      <c r="Z25" s="168">
        <f t="shared" si="1"/>
        <v>0</v>
      </c>
      <c r="AA25" s="168">
        <f t="shared" si="1"/>
        <v>0</v>
      </c>
      <c r="AB25" s="168">
        <f t="shared" si="1"/>
        <v>0</v>
      </c>
      <c r="AC25" s="268">
        <f t="shared" ref="AC25:AC59" si="6">SUM(N25:AB25)</f>
        <v>0</v>
      </c>
      <c r="AD25" s="269">
        <f>ROUND(IF(F25&gt;G25,G25,F25),2)</f>
        <v>0</v>
      </c>
      <c r="AE25" s="272"/>
    </row>
    <row r="26" spans="1:31" ht="19.5" customHeight="1" outlineLevel="1">
      <c r="A26" s="335"/>
      <c r="B26" s="337"/>
      <c r="C26" s="321"/>
      <c r="D26" s="315"/>
      <c r="E26" s="323"/>
      <c r="F26" s="325"/>
      <c r="G26" s="327"/>
      <c r="H26" s="329"/>
      <c r="I26" s="331"/>
      <c r="J26" s="333"/>
      <c r="K26" s="315"/>
      <c r="M26" s="261" t="s">
        <v>228</v>
      </c>
      <c r="N26" s="171">
        <f>IFERROR(IF(OR((N10+N11)=N25,N10=0),0,N25-N10-N11),"")</f>
        <v>0</v>
      </c>
      <c r="O26" s="171">
        <f t="shared" ref="O26:AC26" si="7">IFERROR(IF(OR((O10+O11)=O25,O10=0),0,O25-O10-O11),"")</f>
        <v>0</v>
      </c>
      <c r="P26" s="171">
        <f t="shared" si="7"/>
        <v>0</v>
      </c>
      <c r="Q26" s="171">
        <f t="shared" si="7"/>
        <v>0</v>
      </c>
      <c r="R26" s="171">
        <f t="shared" si="7"/>
        <v>0</v>
      </c>
      <c r="S26" s="171">
        <f t="shared" si="7"/>
        <v>0</v>
      </c>
      <c r="T26" s="171">
        <f t="shared" si="7"/>
        <v>0</v>
      </c>
      <c r="U26" s="171">
        <f t="shared" si="7"/>
        <v>0</v>
      </c>
      <c r="V26" s="171">
        <f t="shared" si="7"/>
        <v>0</v>
      </c>
      <c r="W26" s="171">
        <f t="shared" si="7"/>
        <v>0</v>
      </c>
      <c r="X26" s="171">
        <f t="shared" si="7"/>
        <v>0</v>
      </c>
      <c r="Y26" s="171">
        <f t="shared" si="7"/>
        <v>0</v>
      </c>
      <c r="Z26" s="171">
        <f t="shared" si="7"/>
        <v>0</v>
      </c>
      <c r="AA26" s="171">
        <f t="shared" si="7"/>
        <v>0</v>
      </c>
      <c r="AB26" s="171">
        <f t="shared" si="7"/>
        <v>0</v>
      </c>
      <c r="AC26" s="268">
        <f t="shared" si="7"/>
        <v>0</v>
      </c>
      <c r="AD26" s="270">
        <f>IFERROR(IF(OR((AD10+AD11)=AD25,AD10=0),0,AD25-AD10-AD11),"")</f>
        <v>0</v>
      </c>
      <c r="AE26" s="271" t="str">
        <f>IF((AD25)=AD10+AD11,"no adjustment needed",IF(AD10=0,"no adjustment needed","adjustment needed"))</f>
        <v>no adjustment needed</v>
      </c>
    </row>
    <row r="27" spans="1:31" ht="19.5" customHeight="1" outlineLevel="1">
      <c r="A27" s="316" t="str">
        <f>'Basisdaten zum Projekt'!D15</f>
        <v/>
      </c>
      <c r="B27" s="318" t="str">
        <f>'Basisdaten zum Projekt'!E15</f>
        <v/>
      </c>
      <c r="C27" s="320">
        <f>IFERROR(SUMIF(B:B,M27,G:G),0)</f>
        <v>0</v>
      </c>
      <c r="D27" s="314">
        <f>MROUND(SUMIF(B:B,M27,F:F),0.5)</f>
        <v>0</v>
      </c>
      <c r="E27" s="322">
        <f>IFERROR(C27/D27,0)</f>
        <v>0</v>
      </c>
      <c r="F27" s="324">
        <f>E27*MROUND(J27,0.5)</f>
        <v>0</v>
      </c>
      <c r="G27" s="326">
        <f>SUMIF(B:B,M27,J:J)</f>
        <v>0</v>
      </c>
      <c r="H27" s="328">
        <f>IFERROR(G27-F27,0)</f>
        <v>0</v>
      </c>
      <c r="I27" s="330">
        <f t="shared" si="3"/>
        <v>0</v>
      </c>
      <c r="J27" s="332">
        <f>IFERROR(((SUMIF(B:B,M27,AC:AC))/$H$6),0)</f>
        <v>0</v>
      </c>
      <c r="K27" s="314">
        <f t="shared" si="5"/>
        <v>0</v>
      </c>
      <c r="M27" s="262" t="s">
        <v>89</v>
      </c>
      <c r="N27" s="168">
        <f>IFERROR(IF(($I27&lt;$J27),(SUMIF($B:$B,$M27,N:N)/SUMIF($B:$B,$M27,$AC:$AC)*$I27),(SUMIF($B:$B,$M27,N:N)/SUMIF($B:$B,$M27,$AC:$AC)*$J27)),0)</f>
        <v>0</v>
      </c>
      <c r="O27" s="168">
        <f t="shared" si="1"/>
        <v>0</v>
      </c>
      <c r="P27" s="168">
        <f t="shared" si="1"/>
        <v>0</v>
      </c>
      <c r="Q27" s="168">
        <f t="shared" si="1"/>
        <v>0</v>
      </c>
      <c r="R27" s="168">
        <f t="shared" si="1"/>
        <v>0</v>
      </c>
      <c r="S27" s="168">
        <f t="shared" si="1"/>
        <v>0</v>
      </c>
      <c r="T27" s="168">
        <f t="shared" si="1"/>
        <v>0</v>
      </c>
      <c r="U27" s="168">
        <f t="shared" si="1"/>
        <v>0</v>
      </c>
      <c r="V27" s="168">
        <f t="shared" si="1"/>
        <v>0</v>
      </c>
      <c r="W27" s="168">
        <f t="shared" si="1"/>
        <v>0</v>
      </c>
      <c r="X27" s="168">
        <f t="shared" si="1"/>
        <v>0</v>
      </c>
      <c r="Y27" s="168">
        <f t="shared" si="1"/>
        <v>0</v>
      </c>
      <c r="Z27" s="168">
        <f t="shared" si="1"/>
        <v>0</v>
      </c>
      <c r="AA27" s="168">
        <f t="shared" si="1"/>
        <v>0</v>
      </c>
      <c r="AB27" s="168">
        <f t="shared" si="1"/>
        <v>0</v>
      </c>
      <c r="AC27" s="268">
        <f t="shared" si="6"/>
        <v>0</v>
      </c>
      <c r="AD27" s="269">
        <f>ROUND(IF(F27&gt;G27,G27,F27),2)</f>
        <v>0</v>
      </c>
      <c r="AE27" s="227"/>
    </row>
    <row r="28" spans="1:31" ht="19.5" customHeight="1" outlineLevel="1">
      <c r="A28" s="317"/>
      <c r="B28" s="319"/>
      <c r="C28" s="321"/>
      <c r="D28" s="315"/>
      <c r="E28" s="323"/>
      <c r="F28" s="325"/>
      <c r="G28" s="327"/>
      <c r="H28" s="329"/>
      <c r="I28" s="331"/>
      <c r="J28" s="333"/>
      <c r="K28" s="315"/>
      <c r="M28" s="262" t="s">
        <v>264</v>
      </c>
      <c r="N28" s="171">
        <f>IFERROR(IF(OR((N12+N13)=N27,N12=0),0,N27-N12-N13),"")</f>
        <v>0</v>
      </c>
      <c r="O28" s="171">
        <f t="shared" ref="O28:AC28" si="8">IFERROR(IF(OR((O12+O13)=O27,O12=0),0,O27-O12-O13),"")</f>
        <v>0</v>
      </c>
      <c r="P28" s="171">
        <f t="shared" si="8"/>
        <v>0</v>
      </c>
      <c r="Q28" s="171">
        <f t="shared" si="8"/>
        <v>0</v>
      </c>
      <c r="R28" s="171">
        <f t="shared" si="8"/>
        <v>0</v>
      </c>
      <c r="S28" s="171">
        <f t="shared" si="8"/>
        <v>0</v>
      </c>
      <c r="T28" s="171">
        <f t="shared" si="8"/>
        <v>0</v>
      </c>
      <c r="U28" s="171">
        <f t="shared" si="8"/>
        <v>0</v>
      </c>
      <c r="V28" s="171">
        <f t="shared" si="8"/>
        <v>0</v>
      </c>
      <c r="W28" s="171">
        <f t="shared" si="8"/>
        <v>0</v>
      </c>
      <c r="X28" s="171">
        <f t="shared" si="8"/>
        <v>0</v>
      </c>
      <c r="Y28" s="171">
        <f t="shared" si="8"/>
        <v>0</v>
      </c>
      <c r="Z28" s="171">
        <f t="shared" si="8"/>
        <v>0</v>
      </c>
      <c r="AA28" s="171">
        <f t="shared" si="8"/>
        <v>0</v>
      </c>
      <c r="AB28" s="171">
        <f t="shared" si="8"/>
        <v>0</v>
      </c>
      <c r="AC28" s="268">
        <f t="shared" si="8"/>
        <v>0</v>
      </c>
      <c r="AD28" s="270">
        <f>IFERROR(IF(OR((AD12+AD13)=AD27,AD12=0),0,AD27-AD12-AD13),"")</f>
        <v>0</v>
      </c>
      <c r="AE28" s="271" t="str">
        <f>IF((AD27)=AD12+AD13,"no adjustment needed",IF(AD12=0,"no adjustment needed","adjustment needed"))</f>
        <v>no adjustment needed</v>
      </c>
    </row>
    <row r="29" spans="1:31" ht="19.5" customHeight="1" outlineLevel="1">
      <c r="A29" s="175" t="str">
        <f>'Basisdaten zum Projekt'!D16</f>
        <v/>
      </c>
      <c r="B29" s="176" t="str">
        <f>'Basisdaten zum Projekt'!E16</f>
        <v/>
      </c>
      <c r="C29" s="177">
        <f>IFERROR(SUMIF(B:B,M29,G:G),0)</f>
        <v>0</v>
      </c>
      <c r="D29" s="178">
        <f>MROUND(SUMIF(A:A,M29,G:G),0.5)</f>
        <v>0</v>
      </c>
      <c r="E29" s="179">
        <f>IFERROR(C29/D29,0)</f>
        <v>0</v>
      </c>
      <c r="F29" s="180">
        <f>E29*MROUND(J29,0.5)</f>
        <v>0</v>
      </c>
      <c r="G29" s="181">
        <f>SUMIF(B:B,M29,J:J)</f>
        <v>0</v>
      </c>
      <c r="H29" s="182">
        <f>IFERROR(G29-F29,0)</f>
        <v>0</v>
      </c>
      <c r="I29" s="183">
        <f t="shared" si="3"/>
        <v>0</v>
      </c>
      <c r="J29" s="167">
        <f>IFERROR(((SUMIF(B:B,M29,AC:AC))/$H$6),0)</f>
        <v>0</v>
      </c>
      <c r="K29" s="166">
        <f t="shared" si="5"/>
        <v>0</v>
      </c>
      <c r="M29" s="263" t="s">
        <v>90</v>
      </c>
      <c r="N29" s="168">
        <f>IFERROR(IF(($I29&lt;$J29),(SUMIF($B:$B,$M29,N:N)/SUMIF($B:$B,$M29,$AC:$AC)*$I29),(SUMIF($B:$B,$M29,N:N)/SUMIF($B:$B,$M29,$AC:$AC)*$J29)),0)</f>
        <v>0</v>
      </c>
      <c r="O29" s="168">
        <f t="shared" si="1"/>
        <v>0</v>
      </c>
      <c r="P29" s="168">
        <f t="shared" si="1"/>
        <v>0</v>
      </c>
      <c r="Q29" s="168">
        <f t="shared" si="1"/>
        <v>0</v>
      </c>
      <c r="R29" s="168">
        <f t="shared" si="1"/>
        <v>0</v>
      </c>
      <c r="S29" s="168">
        <f t="shared" si="1"/>
        <v>0</v>
      </c>
      <c r="T29" s="168">
        <f t="shared" si="1"/>
        <v>0</v>
      </c>
      <c r="U29" s="168">
        <f t="shared" si="1"/>
        <v>0</v>
      </c>
      <c r="V29" s="168">
        <f t="shared" si="1"/>
        <v>0</v>
      </c>
      <c r="W29" s="168">
        <f t="shared" si="1"/>
        <v>0</v>
      </c>
      <c r="X29" s="168">
        <f t="shared" si="1"/>
        <v>0</v>
      </c>
      <c r="Y29" s="168">
        <f t="shared" si="1"/>
        <v>0</v>
      </c>
      <c r="Z29" s="168">
        <f t="shared" si="1"/>
        <v>0</v>
      </c>
      <c r="AA29" s="168">
        <f t="shared" si="1"/>
        <v>0</v>
      </c>
      <c r="AB29" s="168">
        <f t="shared" si="1"/>
        <v>0</v>
      </c>
      <c r="AC29" s="268">
        <f t="shared" si="6"/>
        <v>0</v>
      </c>
      <c r="AD29" s="269">
        <f>ROUND(IF(F29&gt;G29,G29,F29),2)</f>
        <v>0</v>
      </c>
      <c r="AE29" s="227"/>
    </row>
    <row r="30" spans="1:31" outlineLevel="1">
      <c r="A30" s="184"/>
      <c r="B30" s="184"/>
      <c r="C30" s="96"/>
      <c r="D30" s="96"/>
      <c r="E30" s="185"/>
      <c r="F30" s="186"/>
      <c r="G30" s="187"/>
      <c r="H30" s="155"/>
      <c r="J30" s="186"/>
      <c r="K30" s="188"/>
      <c r="M30" s="151"/>
      <c r="N30" s="151"/>
      <c r="O30" s="151"/>
      <c r="P30" s="151"/>
      <c r="Q30" s="151"/>
      <c r="R30" s="151"/>
      <c r="S30" s="151"/>
      <c r="T30" s="151"/>
      <c r="U30" s="151"/>
      <c r="V30" s="151"/>
      <c r="W30" s="151"/>
      <c r="X30" s="151"/>
      <c r="Y30" s="151"/>
      <c r="Z30" s="151"/>
      <c r="AA30" s="151"/>
      <c r="AB30" s="151"/>
      <c r="AC30" s="151"/>
      <c r="AD30" s="151"/>
    </row>
    <row r="31" spans="1:31" outlineLevel="1">
      <c r="A31" s="184"/>
      <c r="B31" s="184"/>
      <c r="C31" s="184"/>
      <c r="D31" s="184"/>
      <c r="E31" s="185"/>
      <c r="F31" s="186"/>
      <c r="G31" s="187"/>
      <c r="H31" s="155"/>
      <c r="K31" s="188"/>
      <c r="M31" s="151"/>
      <c r="N31" s="151"/>
      <c r="O31" s="151"/>
      <c r="P31" s="151"/>
      <c r="Q31" s="151"/>
      <c r="R31" s="151"/>
      <c r="S31" s="151"/>
      <c r="T31" s="151"/>
      <c r="U31" s="151"/>
      <c r="V31" s="151"/>
      <c r="W31" s="151"/>
      <c r="X31" s="151"/>
      <c r="Y31" s="151"/>
      <c r="Z31" s="151"/>
      <c r="AA31" s="151"/>
      <c r="AB31" s="151"/>
      <c r="AC31" s="151"/>
      <c r="AD31" s="151"/>
    </row>
    <row r="32" spans="1:31" ht="31.5">
      <c r="C32" s="305" t="s">
        <v>64</v>
      </c>
      <c r="D32" s="305"/>
      <c r="E32" s="305"/>
      <c r="F32" s="305"/>
      <c r="G32" s="305"/>
      <c r="H32" s="305"/>
      <c r="I32" s="305"/>
      <c r="J32" s="190"/>
      <c r="N32" s="120"/>
    </row>
    <row r="33" spans="1:31">
      <c r="N33" s="120"/>
    </row>
    <row r="34" spans="1:31" ht="47.25" customHeight="1">
      <c r="C34" s="52" t="s">
        <v>366</v>
      </c>
      <c r="D34" s="52" t="s">
        <v>367</v>
      </c>
      <c r="E34" s="52" t="s">
        <v>368</v>
      </c>
      <c r="F34" s="52" t="s">
        <v>395</v>
      </c>
      <c r="G34" s="52" t="s">
        <v>370</v>
      </c>
      <c r="H34" s="191"/>
      <c r="I34" s="192"/>
      <c r="J34" s="192"/>
      <c r="M34" s="120"/>
    </row>
    <row r="35" spans="1:31" ht="15" customHeight="1" outlineLevel="1">
      <c r="C35" s="193">
        <f>IF('Basisdaten zum Projekt'!C5=0,0,DATE(YEAR('Basisdaten zum Projekt'!C5),1,1))</f>
        <v>44562</v>
      </c>
      <c r="D35" s="194">
        <f>F60</f>
        <v>0</v>
      </c>
      <c r="E35" s="195">
        <f>IFERROR(AC61,0)</f>
        <v>0</v>
      </c>
      <c r="F35" s="196">
        <f t="shared" ref="F35:F41" si="9">D35-E35</f>
        <v>0</v>
      </c>
      <c r="G35" s="197" t="str">
        <f>INDEX($B$1:B149,SUMPRODUCT(MAX((B48:B59&lt;&gt;"")*ROW(B48:B59))))</f>
        <v>P1</v>
      </c>
      <c r="H35" s="306" t="s">
        <v>371</v>
      </c>
      <c r="I35" s="198"/>
      <c r="J35" s="198"/>
      <c r="K35" s="199"/>
      <c r="L35" s="200"/>
      <c r="M35" s="201"/>
    </row>
    <row r="36" spans="1:31" outlineLevel="1">
      <c r="C36" s="193">
        <f>IFERROR(IF(EDATE(C35,12)&lt;=(DATE(YEAR('Basisdaten zum Projekt'!$C$6),1,1)),EDATE(C35,12),""),"")</f>
        <v>44927</v>
      </c>
      <c r="D36" s="194">
        <f>F75</f>
        <v>0</v>
      </c>
      <c r="E36" s="195">
        <f>IFERROR(AC76,0)</f>
        <v>0</v>
      </c>
      <c r="F36" s="196">
        <f t="shared" si="9"/>
        <v>0</v>
      </c>
      <c r="G36" s="197" t="str">
        <f>INDEX(B1:B149,SUMPRODUCT(MAX((B63:B74&lt;&gt;"")*ROW(B63:B74))))</f>
        <v>P2</v>
      </c>
      <c r="H36" s="306"/>
      <c r="I36" s="198"/>
      <c r="J36" s="198"/>
      <c r="K36" s="199"/>
      <c r="L36" s="199"/>
      <c r="M36" s="120"/>
    </row>
    <row r="37" spans="1:31" outlineLevel="1">
      <c r="C37" s="193">
        <f>IFERROR(IF(EDATE(C36,12)&lt;=(DATE(YEAR('Basisdaten zum Projekt'!$C$6),1,1)),EDATE(C36,12),""),"")</f>
        <v>45292</v>
      </c>
      <c r="D37" s="194">
        <f>F90</f>
        <v>0</v>
      </c>
      <c r="E37" s="195">
        <f>IFERROR(AC91,0)</f>
        <v>0</v>
      </c>
      <c r="F37" s="196">
        <f t="shared" si="9"/>
        <v>0</v>
      </c>
      <c r="G37" s="197" t="str">
        <f>INDEX(B1:B149,SUMPRODUCT(MAX((B78:B89&lt;&gt;"")*ROW(B78:B89))))</f>
        <v>P2</v>
      </c>
      <c r="H37" s="306"/>
    </row>
    <row r="38" spans="1:31" outlineLevel="1">
      <c r="C38" s="193">
        <f>IFERROR(IF(EDATE(C37,12)&lt;=(DATE(YEAR('Basisdaten zum Projekt'!$C$6),1,1)),EDATE(C37,12),""),"")</f>
        <v>45658</v>
      </c>
      <c r="D38" s="194">
        <f>F105</f>
        <v>0</v>
      </c>
      <c r="E38" s="195">
        <f>IFERROR(AC106,0)</f>
        <v>0</v>
      </c>
      <c r="F38" s="196">
        <f t="shared" si="9"/>
        <v>0</v>
      </c>
      <c r="G38" s="197" t="str">
        <f>INDEX(B1:B149,SUMPRODUCT(MAX((B93:B104&lt;&gt;"")*ROW(B93:B104))))</f>
        <v>P2</v>
      </c>
      <c r="H38" s="306"/>
      <c r="M38" s="120"/>
    </row>
    <row r="39" spans="1:31" outlineLevel="1">
      <c r="C39" s="193" t="str">
        <f>IFERROR(IF(EDATE(C38,12)&lt;=(DATE(YEAR('Basisdaten zum Projekt'!$C$6),1,1)),EDATE(C38,12),""),"")</f>
        <v/>
      </c>
      <c r="D39" s="194">
        <f>F120</f>
        <v>0</v>
      </c>
      <c r="E39" s="195">
        <f>IFERROR(AC121,0)</f>
        <v>0</v>
      </c>
      <c r="F39" s="196">
        <f t="shared" si="9"/>
        <v>0</v>
      </c>
      <c r="G39" s="197">
        <f>INDEX(B1:B149,SUMPRODUCT(MAX((B108:B119&lt;&gt;"")*ROW(B108:B119))))</f>
        <v>0</v>
      </c>
      <c r="H39" s="306"/>
      <c r="M39" s="202"/>
    </row>
    <row r="40" spans="1:31" outlineLevel="1">
      <c r="C40" s="193" t="str">
        <f>IFERROR(IF(EDATE(C39,12)&lt;=(DATE(YEAR('Basisdaten zum Projekt'!$C$6),1,1)),EDATE(C39,12),""),"")</f>
        <v/>
      </c>
      <c r="D40" s="194">
        <f>F135</f>
        <v>0</v>
      </c>
      <c r="E40" s="195">
        <f>IFERROR(AC136,0)</f>
        <v>0</v>
      </c>
      <c r="F40" s="196">
        <f t="shared" si="9"/>
        <v>0</v>
      </c>
      <c r="G40" s="197">
        <f>INDEX(B1:B149,SUMPRODUCT(MAX((B123:B134&lt;&gt;"")*ROW(B123:B134))))</f>
        <v>0</v>
      </c>
      <c r="H40" s="306"/>
      <c r="M40" s="120"/>
    </row>
    <row r="41" spans="1:31" outlineLevel="1">
      <c r="C41" s="193" t="str">
        <f>IFERROR(IF(EDATE(C40,12)&lt;=(DATE(YEAR('Basisdaten zum Projekt'!$C$6),1,1)),EDATE(C40,12),""),"")</f>
        <v/>
      </c>
      <c r="D41" s="194">
        <f>F150</f>
        <v>0</v>
      </c>
      <c r="E41" s="195">
        <f>IFERROR(AC151,0)</f>
        <v>0</v>
      </c>
      <c r="F41" s="196">
        <f t="shared" si="9"/>
        <v>0</v>
      </c>
      <c r="G41" s="197">
        <f>INDEX(B1:B149,SUMPRODUCT(MAX((B138:B149&lt;&gt;"")*ROW(B138:B149))))</f>
        <v>0</v>
      </c>
      <c r="H41" s="306"/>
      <c r="N41" s="120"/>
    </row>
    <row r="42" spans="1:31" outlineLevel="1">
      <c r="E42" s="203"/>
      <c r="F42" s="204"/>
      <c r="G42" s="154"/>
      <c r="H42" s="205"/>
      <c r="I42" s="206"/>
      <c r="J42" s="207"/>
      <c r="O42" s="120"/>
    </row>
    <row r="43" spans="1:31" ht="24.75" customHeight="1" outlineLevel="1">
      <c r="E43" s="203"/>
      <c r="F43" s="204"/>
      <c r="G43" s="154"/>
      <c r="H43" s="205"/>
      <c r="I43" s="208"/>
      <c r="J43" s="208"/>
      <c r="K43" s="207"/>
      <c r="O43" s="120"/>
    </row>
    <row r="44" spans="1:31" ht="33.75">
      <c r="B44" s="305" t="s">
        <v>58</v>
      </c>
      <c r="C44" s="305"/>
      <c r="D44" s="305"/>
      <c r="E44" s="305"/>
      <c r="F44" s="305"/>
      <c r="G44" s="305"/>
      <c r="H44" s="305"/>
      <c r="I44" s="305"/>
      <c r="J44" s="305"/>
      <c r="K44" s="209"/>
      <c r="M44" s="307" t="s">
        <v>60</v>
      </c>
      <c r="N44" s="307"/>
      <c r="O44" s="307"/>
      <c r="P44" s="307"/>
      <c r="Q44" s="307"/>
      <c r="R44" s="307"/>
      <c r="S44" s="307"/>
      <c r="T44" s="307"/>
      <c r="U44" s="307"/>
      <c r="V44" s="307"/>
      <c r="W44" s="307"/>
      <c r="X44" s="307"/>
      <c r="Y44" s="307"/>
      <c r="Z44" s="307"/>
      <c r="AA44" s="307"/>
      <c r="AB44" s="307"/>
      <c r="AC44" s="307"/>
      <c r="AD44" s="307"/>
      <c r="AE44" s="307"/>
    </row>
    <row r="45" spans="1:31">
      <c r="A45" s="50"/>
      <c r="E45" s="50"/>
    </row>
    <row r="46" spans="1:31" ht="15.75" customHeight="1">
      <c r="B46" s="210"/>
      <c r="C46" s="210"/>
      <c r="D46" s="210"/>
      <c r="E46" s="308" t="s">
        <v>353</v>
      </c>
      <c r="F46" s="309"/>
      <c r="G46" s="310"/>
      <c r="H46" s="308" t="s">
        <v>354</v>
      </c>
      <c r="I46" s="309"/>
      <c r="J46" s="310"/>
      <c r="N46" s="311" t="s">
        <v>372</v>
      </c>
      <c r="O46" s="312"/>
      <c r="P46" s="312"/>
      <c r="Q46" s="312"/>
      <c r="R46" s="312"/>
      <c r="S46" s="312"/>
      <c r="T46" s="312"/>
      <c r="U46" s="312"/>
      <c r="V46" s="312"/>
      <c r="W46" s="312"/>
      <c r="X46" s="312"/>
      <c r="Y46" s="312"/>
      <c r="Z46" s="312"/>
      <c r="AA46" s="312"/>
      <c r="AB46" s="312"/>
      <c r="AC46" s="313"/>
    </row>
    <row r="47" spans="1:31" ht="49.5" customHeight="1">
      <c r="B47" s="211" t="s">
        <v>117</v>
      </c>
      <c r="C47" s="211" t="s">
        <v>80</v>
      </c>
      <c r="D47" s="212" t="s">
        <v>373</v>
      </c>
      <c r="E47" s="213" t="s">
        <v>374</v>
      </c>
      <c r="F47" s="36" t="s">
        <v>375</v>
      </c>
      <c r="G47" s="214" t="s">
        <v>376</v>
      </c>
      <c r="H47" s="215" t="s">
        <v>374</v>
      </c>
      <c r="I47" s="36" t="s">
        <v>375</v>
      </c>
      <c r="J47" s="214" t="s">
        <v>377</v>
      </c>
      <c r="M47" s="36" t="s">
        <v>373</v>
      </c>
      <c r="N47" s="216" t="s">
        <v>378</v>
      </c>
      <c r="O47" s="216" t="s">
        <v>379</v>
      </c>
      <c r="P47" s="216" t="s">
        <v>380</v>
      </c>
      <c r="Q47" s="216" t="s">
        <v>381</v>
      </c>
      <c r="R47" s="216" t="s">
        <v>382</v>
      </c>
      <c r="S47" s="36" t="s">
        <v>383</v>
      </c>
      <c r="T47" s="36" t="s">
        <v>384</v>
      </c>
      <c r="U47" s="36" t="s">
        <v>385</v>
      </c>
      <c r="V47" s="36" t="s">
        <v>386</v>
      </c>
      <c r="W47" s="36" t="s">
        <v>387</v>
      </c>
      <c r="X47" s="36" t="s">
        <v>388</v>
      </c>
      <c r="Y47" s="36" t="s">
        <v>389</v>
      </c>
      <c r="Z47" s="36" t="s">
        <v>390</v>
      </c>
      <c r="AA47" s="36" t="s">
        <v>391</v>
      </c>
      <c r="AB47" s="36" t="s">
        <v>392</v>
      </c>
      <c r="AC47" s="216" t="s">
        <v>393</v>
      </c>
      <c r="AE47" s="217"/>
    </row>
    <row r="48" spans="1:31" outlineLevel="1">
      <c r="B48" s="218"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8">
        <f>IF(DATE(YEAR('Basisdaten zum Projekt'!$C$5),MONTH('Basisdaten zum Projekt'!$C$5),1)=D48,1,0)</f>
        <v>0</v>
      </c>
      <c r="D48" s="219">
        <f>IF('Basisdaten zum Projekt'!C5=0,0,DATE(YEAR('Basisdaten zum Projekt'!$C$5),1,1))</f>
        <v>44562</v>
      </c>
      <c r="E48" s="220"/>
      <c r="F48" s="168">
        <f t="shared" ref="F48:F59" si="10">215/12*E48</f>
        <v>0</v>
      </c>
      <c r="G48" s="221"/>
      <c r="H48" s="220"/>
      <c r="I48" s="168">
        <f t="shared" ref="I48:I59" si="11">215/12*H48</f>
        <v>0</v>
      </c>
      <c r="J48" s="222"/>
      <c r="M48" s="219">
        <f t="shared" ref="M48:M105" si="12">D48</f>
        <v>44562</v>
      </c>
      <c r="N48" s="223"/>
      <c r="O48" s="223"/>
      <c r="P48" s="223"/>
      <c r="Q48" s="223"/>
      <c r="R48" s="223"/>
      <c r="S48" s="223"/>
      <c r="T48" s="223"/>
      <c r="U48" s="223"/>
      <c r="V48" s="223"/>
      <c r="W48" s="223"/>
      <c r="X48" s="223"/>
      <c r="Y48" s="223"/>
      <c r="Z48" s="223"/>
      <c r="AA48" s="223"/>
      <c r="AB48" s="223"/>
      <c r="AC48" s="195">
        <f t="shared" si="6"/>
        <v>0</v>
      </c>
      <c r="AE48" s="217"/>
    </row>
    <row r="49" spans="2:31" outlineLevel="1">
      <c r="B49" s="218"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8">
        <f>IF(C48&gt;0,C48+1,IF(DATE(YEAR('Basisdaten zum Projekt'!$C$5),MONTH('Basisdaten zum Projekt'!$C$5),1)=D49,1,0))</f>
        <v>0</v>
      </c>
      <c r="D49" s="219">
        <f t="shared" ref="D49:D59" si="13">DATE(YEAR(D48),MONTH(D48)+1,DAY(D48))</f>
        <v>44593</v>
      </c>
      <c r="E49" s="220"/>
      <c r="F49" s="168">
        <f t="shared" si="10"/>
        <v>0</v>
      </c>
      <c r="G49" s="221"/>
      <c r="H49" s="220"/>
      <c r="I49" s="168">
        <f t="shared" si="11"/>
        <v>0</v>
      </c>
      <c r="J49" s="222"/>
      <c r="M49" s="219">
        <f t="shared" si="12"/>
        <v>44593</v>
      </c>
      <c r="N49" s="223"/>
      <c r="O49" s="223"/>
      <c r="P49" s="223"/>
      <c r="Q49" s="223"/>
      <c r="R49" s="223"/>
      <c r="S49" s="223"/>
      <c r="T49" s="223"/>
      <c r="U49" s="223"/>
      <c r="V49" s="223"/>
      <c r="W49" s="223"/>
      <c r="X49" s="223"/>
      <c r="Y49" s="223"/>
      <c r="Z49" s="223"/>
      <c r="AA49" s="223"/>
      <c r="AB49" s="223"/>
      <c r="AC49" s="195">
        <f t="shared" si="6"/>
        <v>0</v>
      </c>
      <c r="AE49" s="217"/>
    </row>
    <row r="50" spans="2:31" outlineLevel="1">
      <c r="B50" s="218"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8">
        <f>IF(C49&gt;0,C49+1,IF(DATE(YEAR('Basisdaten zum Projekt'!$C$5),MONTH('Basisdaten zum Projekt'!$C$5),1)=D50,1,0))</f>
        <v>0</v>
      </c>
      <c r="D50" s="219">
        <f t="shared" si="13"/>
        <v>44621</v>
      </c>
      <c r="E50" s="220"/>
      <c r="F50" s="168">
        <f t="shared" si="10"/>
        <v>0</v>
      </c>
      <c r="G50" s="221"/>
      <c r="H50" s="220"/>
      <c r="I50" s="168">
        <f t="shared" si="11"/>
        <v>0</v>
      </c>
      <c r="J50" s="222"/>
      <c r="M50" s="219">
        <f t="shared" si="12"/>
        <v>44621</v>
      </c>
      <c r="N50" s="223"/>
      <c r="O50" s="223"/>
      <c r="P50" s="223"/>
      <c r="Q50" s="223"/>
      <c r="R50" s="223"/>
      <c r="S50" s="223"/>
      <c r="T50" s="223"/>
      <c r="U50" s="223"/>
      <c r="V50" s="223"/>
      <c r="W50" s="223"/>
      <c r="X50" s="223"/>
      <c r="Y50" s="223"/>
      <c r="Z50" s="223"/>
      <c r="AA50" s="223"/>
      <c r="AB50" s="223"/>
      <c r="AC50" s="195">
        <f t="shared" si="6"/>
        <v>0</v>
      </c>
      <c r="AE50" s="217"/>
    </row>
    <row r="51" spans="2:31" outlineLevel="1">
      <c r="B51" s="218"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P1</v>
      </c>
      <c r="C51" s="218">
        <f>IF(C50&gt;0,C50+1,IF(DATE(YEAR('Basisdaten zum Projekt'!$C$5),MONTH('Basisdaten zum Projekt'!$C$5),1)=D51,1,0))</f>
        <v>1</v>
      </c>
      <c r="D51" s="219">
        <f t="shared" si="13"/>
        <v>44652</v>
      </c>
      <c r="E51" s="220"/>
      <c r="F51" s="168">
        <f t="shared" si="10"/>
        <v>0</v>
      </c>
      <c r="G51" s="221"/>
      <c r="H51" s="220"/>
      <c r="I51" s="168">
        <f t="shared" si="11"/>
        <v>0</v>
      </c>
      <c r="J51" s="222"/>
      <c r="M51" s="219">
        <f t="shared" si="12"/>
        <v>44652</v>
      </c>
      <c r="N51" s="223"/>
      <c r="O51" s="223"/>
      <c r="P51" s="223"/>
      <c r="Q51" s="223"/>
      <c r="R51" s="223"/>
      <c r="S51" s="223"/>
      <c r="T51" s="223"/>
      <c r="U51" s="223"/>
      <c r="V51" s="223"/>
      <c r="W51" s="223"/>
      <c r="X51" s="223"/>
      <c r="Y51" s="223"/>
      <c r="Z51" s="223"/>
      <c r="AA51" s="223"/>
      <c r="AB51" s="223"/>
      <c r="AC51" s="195">
        <f t="shared" si="6"/>
        <v>0</v>
      </c>
      <c r="AD51" s="224"/>
    </row>
    <row r="52" spans="2:31" outlineLevel="1">
      <c r="B52" s="218"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P1</v>
      </c>
      <c r="C52" s="218">
        <f>IF(C51&gt;0,C51+1,IF(DATE(YEAR('Basisdaten zum Projekt'!$C$5),MONTH('Basisdaten zum Projekt'!$C$5),1)=D52,1,0))</f>
        <v>2</v>
      </c>
      <c r="D52" s="219">
        <f t="shared" si="13"/>
        <v>44682</v>
      </c>
      <c r="E52" s="220"/>
      <c r="F52" s="168">
        <f t="shared" si="10"/>
        <v>0</v>
      </c>
      <c r="G52" s="225"/>
      <c r="H52" s="220"/>
      <c r="I52" s="168">
        <f t="shared" si="11"/>
        <v>0</v>
      </c>
      <c r="J52" s="226"/>
      <c r="M52" s="219">
        <f t="shared" si="12"/>
        <v>44682</v>
      </c>
      <c r="N52" s="223"/>
      <c r="O52" s="223"/>
      <c r="P52" s="223"/>
      <c r="Q52" s="223"/>
      <c r="R52" s="223"/>
      <c r="S52" s="223"/>
      <c r="T52" s="223"/>
      <c r="U52" s="223"/>
      <c r="V52" s="223"/>
      <c r="W52" s="223"/>
      <c r="X52" s="223"/>
      <c r="Y52" s="223"/>
      <c r="Z52" s="223"/>
      <c r="AA52" s="223"/>
      <c r="AB52" s="223"/>
      <c r="AC52" s="195">
        <f t="shared" si="6"/>
        <v>0</v>
      </c>
      <c r="AD52" s="224"/>
      <c r="AE52" s="217"/>
    </row>
    <row r="53" spans="2:31" outlineLevel="1">
      <c r="B53" s="218"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P1</v>
      </c>
      <c r="C53" s="218">
        <f>IF(C52&gt;0,C52+1,IF(DATE(YEAR('Basisdaten zum Projekt'!$C$5),MONTH('Basisdaten zum Projekt'!$C$5),1)=D53,1,0))</f>
        <v>3</v>
      </c>
      <c r="D53" s="219">
        <f t="shared" si="13"/>
        <v>44713</v>
      </c>
      <c r="E53" s="220"/>
      <c r="F53" s="168">
        <f t="shared" si="10"/>
        <v>0</v>
      </c>
      <c r="G53" s="225"/>
      <c r="H53" s="220"/>
      <c r="I53" s="168">
        <f t="shared" si="11"/>
        <v>0</v>
      </c>
      <c r="J53" s="226"/>
      <c r="M53" s="219">
        <f t="shared" si="12"/>
        <v>44713</v>
      </c>
      <c r="N53" s="223"/>
      <c r="O53" s="223"/>
      <c r="P53" s="223"/>
      <c r="Q53" s="223"/>
      <c r="R53" s="223"/>
      <c r="S53" s="223"/>
      <c r="T53" s="223"/>
      <c r="U53" s="223"/>
      <c r="V53" s="223"/>
      <c r="W53" s="223"/>
      <c r="X53" s="223"/>
      <c r="Y53" s="223"/>
      <c r="Z53" s="223"/>
      <c r="AA53" s="223"/>
      <c r="AB53" s="223"/>
      <c r="AC53" s="195">
        <f t="shared" si="6"/>
        <v>0</v>
      </c>
      <c r="AD53" s="224"/>
      <c r="AE53" s="217"/>
    </row>
    <row r="54" spans="2:31" outlineLevel="1">
      <c r="B54" s="218"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P1</v>
      </c>
      <c r="C54" s="218">
        <f>IF(C53&gt;0,C53+1,IF(DATE(YEAR('Basisdaten zum Projekt'!$C$5),MONTH('Basisdaten zum Projekt'!$C$5),1)=D54,1,0))</f>
        <v>4</v>
      </c>
      <c r="D54" s="219">
        <f t="shared" si="13"/>
        <v>44743</v>
      </c>
      <c r="E54" s="220"/>
      <c r="F54" s="168">
        <f t="shared" si="10"/>
        <v>0</v>
      </c>
      <c r="G54" s="225"/>
      <c r="H54" s="220"/>
      <c r="I54" s="168">
        <f t="shared" si="11"/>
        <v>0</v>
      </c>
      <c r="J54" s="226"/>
      <c r="M54" s="219">
        <f t="shared" si="12"/>
        <v>44743</v>
      </c>
      <c r="N54" s="223"/>
      <c r="O54" s="223"/>
      <c r="P54" s="223"/>
      <c r="Q54" s="223"/>
      <c r="R54" s="223"/>
      <c r="S54" s="223"/>
      <c r="T54" s="223"/>
      <c r="U54" s="223"/>
      <c r="V54" s="223"/>
      <c r="W54" s="223"/>
      <c r="X54" s="223"/>
      <c r="Y54" s="223"/>
      <c r="Z54" s="223"/>
      <c r="AA54" s="223"/>
      <c r="AB54" s="223"/>
      <c r="AC54" s="195">
        <f t="shared" si="6"/>
        <v>0</v>
      </c>
      <c r="AD54" s="224"/>
      <c r="AE54" s="209"/>
    </row>
    <row r="55" spans="2:31" outlineLevel="1">
      <c r="B55" s="218"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P1</v>
      </c>
      <c r="C55" s="218">
        <f>IF(C54&gt;0,C54+1,IF(DATE(YEAR('Basisdaten zum Projekt'!$C$5),MONTH('Basisdaten zum Projekt'!$C$5),1)=D55,1,0))</f>
        <v>5</v>
      </c>
      <c r="D55" s="219">
        <f t="shared" si="13"/>
        <v>44774</v>
      </c>
      <c r="E55" s="220"/>
      <c r="F55" s="168">
        <f t="shared" si="10"/>
        <v>0</v>
      </c>
      <c r="G55" s="221"/>
      <c r="H55" s="220"/>
      <c r="I55" s="168">
        <f t="shared" si="11"/>
        <v>0</v>
      </c>
      <c r="J55" s="222"/>
      <c r="M55" s="219">
        <f t="shared" si="12"/>
        <v>44774</v>
      </c>
      <c r="N55" s="223"/>
      <c r="O55" s="223"/>
      <c r="P55" s="223"/>
      <c r="Q55" s="223"/>
      <c r="R55" s="223"/>
      <c r="S55" s="223"/>
      <c r="T55" s="223"/>
      <c r="U55" s="223"/>
      <c r="V55" s="223"/>
      <c r="W55" s="223"/>
      <c r="X55" s="223"/>
      <c r="Y55" s="223"/>
      <c r="Z55" s="223"/>
      <c r="AA55" s="223"/>
      <c r="AB55" s="223"/>
      <c r="AC55" s="195">
        <f t="shared" si="6"/>
        <v>0</v>
      </c>
      <c r="AD55" s="224"/>
      <c r="AE55" s="209"/>
    </row>
    <row r="56" spans="2:31" outlineLevel="1">
      <c r="B56" s="218"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P1</v>
      </c>
      <c r="C56" s="218">
        <f>IF(C55&gt;0,C55+1,IF(DATE(YEAR('Basisdaten zum Projekt'!$C$5),MONTH('Basisdaten zum Projekt'!$C$5),1)=D56,1,0))</f>
        <v>6</v>
      </c>
      <c r="D56" s="219">
        <f t="shared" si="13"/>
        <v>44805</v>
      </c>
      <c r="E56" s="220"/>
      <c r="F56" s="168">
        <f t="shared" si="10"/>
        <v>0</v>
      </c>
      <c r="G56" s="221"/>
      <c r="H56" s="220"/>
      <c r="I56" s="168">
        <f t="shared" si="11"/>
        <v>0</v>
      </c>
      <c r="J56" s="222"/>
      <c r="M56" s="219">
        <f t="shared" si="12"/>
        <v>44805</v>
      </c>
      <c r="N56" s="223"/>
      <c r="O56" s="223"/>
      <c r="P56" s="223"/>
      <c r="Q56" s="223"/>
      <c r="R56" s="223"/>
      <c r="S56" s="223"/>
      <c r="T56" s="223"/>
      <c r="U56" s="223"/>
      <c r="V56" s="223"/>
      <c r="W56" s="223"/>
      <c r="X56" s="223"/>
      <c r="Y56" s="223"/>
      <c r="Z56" s="223"/>
      <c r="AA56" s="223"/>
      <c r="AB56" s="223"/>
      <c r="AC56" s="195">
        <f t="shared" si="6"/>
        <v>0</v>
      </c>
      <c r="AD56" s="224"/>
    </row>
    <row r="57" spans="2:31" outlineLevel="1">
      <c r="B57" s="218"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P1</v>
      </c>
      <c r="C57" s="218">
        <f>IF(C56&gt;0,C56+1,IF(DATE(YEAR('Basisdaten zum Projekt'!$C$5),MONTH('Basisdaten zum Projekt'!$C$5),1)=D57,1,0))</f>
        <v>7</v>
      </c>
      <c r="D57" s="219">
        <f t="shared" si="13"/>
        <v>44835</v>
      </c>
      <c r="E57" s="220"/>
      <c r="F57" s="168">
        <f t="shared" si="10"/>
        <v>0</v>
      </c>
      <c r="G57" s="221"/>
      <c r="H57" s="220"/>
      <c r="I57" s="168">
        <f t="shared" si="11"/>
        <v>0</v>
      </c>
      <c r="J57" s="222"/>
      <c r="M57" s="219">
        <f t="shared" si="12"/>
        <v>44835</v>
      </c>
      <c r="N57" s="223"/>
      <c r="O57" s="223"/>
      <c r="P57" s="223"/>
      <c r="Q57" s="223"/>
      <c r="R57" s="223"/>
      <c r="S57" s="223"/>
      <c r="T57" s="223"/>
      <c r="U57" s="223"/>
      <c r="V57" s="223"/>
      <c r="W57" s="223"/>
      <c r="X57" s="223"/>
      <c r="Y57" s="223"/>
      <c r="Z57" s="223"/>
      <c r="AA57" s="223"/>
      <c r="AB57" s="223"/>
      <c r="AC57" s="195">
        <f t="shared" si="6"/>
        <v>0</v>
      </c>
      <c r="AD57" s="224"/>
      <c r="AE57" s="227"/>
    </row>
    <row r="58" spans="2:31" outlineLevel="1">
      <c r="B58" s="218"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P1</v>
      </c>
      <c r="C58" s="218">
        <f>IF(C57&gt;0,C57+1,IF(DATE(YEAR('Basisdaten zum Projekt'!$C$5),MONTH('Basisdaten zum Projekt'!$C$5),1)=D58,1,0))</f>
        <v>8</v>
      </c>
      <c r="D58" s="219">
        <f t="shared" si="13"/>
        <v>44866</v>
      </c>
      <c r="E58" s="220"/>
      <c r="F58" s="168">
        <f t="shared" si="10"/>
        <v>0</v>
      </c>
      <c r="G58" s="221"/>
      <c r="H58" s="220"/>
      <c r="I58" s="168">
        <f t="shared" si="11"/>
        <v>0</v>
      </c>
      <c r="J58" s="222"/>
      <c r="M58" s="219">
        <f t="shared" si="12"/>
        <v>44866</v>
      </c>
      <c r="N58" s="223"/>
      <c r="O58" s="223"/>
      <c r="P58" s="223"/>
      <c r="Q58" s="223"/>
      <c r="R58" s="223"/>
      <c r="S58" s="223"/>
      <c r="T58" s="223"/>
      <c r="U58" s="223"/>
      <c r="V58" s="223"/>
      <c r="W58" s="223"/>
      <c r="X58" s="223"/>
      <c r="Y58" s="223"/>
      <c r="Z58" s="223"/>
      <c r="AA58" s="223"/>
      <c r="AB58" s="223"/>
      <c r="AC58" s="195">
        <f t="shared" si="6"/>
        <v>0</v>
      </c>
      <c r="AD58" s="224"/>
    </row>
    <row r="59" spans="2:31" outlineLevel="1">
      <c r="B59" s="218"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P1</v>
      </c>
      <c r="C59" s="218">
        <f>IF(C58&gt;0,C58+1,IF(DATE(YEAR('Basisdaten zum Projekt'!$C$5),MONTH('Basisdaten zum Projekt'!$C$5),1)=D59,1,0))</f>
        <v>9</v>
      </c>
      <c r="D59" s="219">
        <f t="shared" si="13"/>
        <v>44896</v>
      </c>
      <c r="E59" s="220"/>
      <c r="F59" s="168">
        <f t="shared" si="10"/>
        <v>0</v>
      </c>
      <c r="G59" s="221"/>
      <c r="H59" s="220"/>
      <c r="I59" s="168">
        <f t="shared" si="11"/>
        <v>0</v>
      </c>
      <c r="J59" s="222"/>
      <c r="M59" s="219">
        <f t="shared" si="12"/>
        <v>44896</v>
      </c>
      <c r="N59" s="223"/>
      <c r="O59" s="223"/>
      <c r="P59" s="223"/>
      <c r="Q59" s="223"/>
      <c r="R59" s="223"/>
      <c r="S59" s="223"/>
      <c r="T59" s="223"/>
      <c r="U59" s="223"/>
      <c r="V59" s="223"/>
      <c r="W59" s="223"/>
      <c r="X59" s="223"/>
      <c r="Y59" s="223"/>
      <c r="Z59" s="223"/>
      <c r="AA59" s="223"/>
      <c r="AB59" s="223"/>
      <c r="AC59" s="195">
        <f t="shared" si="6"/>
        <v>0</v>
      </c>
      <c r="AD59" s="224"/>
    </row>
    <row r="60" spans="2:31">
      <c r="B60" s="228"/>
      <c r="C60" s="229"/>
      <c r="D60" s="230">
        <f>D59</f>
        <v>44896</v>
      </c>
      <c r="E60" s="231"/>
      <c r="F60" s="232">
        <f>SUM(F48:F59)</f>
        <v>0</v>
      </c>
      <c r="G60" s="233">
        <f>SUM(G48:G59)</f>
        <v>0</v>
      </c>
      <c r="H60" s="234"/>
      <c r="I60" s="232">
        <f>SUM(I48:I59)</f>
        <v>0</v>
      </c>
      <c r="J60" s="233">
        <f>SUM(J48:J59)</f>
        <v>0</v>
      </c>
      <c r="M60" s="230">
        <f t="shared" si="12"/>
        <v>44896</v>
      </c>
      <c r="N60" s="235">
        <f>SUM(N48:N59)</f>
        <v>0</v>
      </c>
      <c r="O60" s="236">
        <f>SUM(O48:O59)</f>
        <v>0</v>
      </c>
      <c r="P60" s="235">
        <f>SUM(P48:P59)</f>
        <v>0</v>
      </c>
      <c r="Q60" s="236">
        <f>SUM(Q48:Q59)</f>
        <v>0</v>
      </c>
      <c r="R60" s="236">
        <f>SUM(R48:R59)</f>
        <v>0</v>
      </c>
      <c r="S60" s="236">
        <f t="shared" ref="S60:AB60" si="14">SUM(S48:S59)</f>
        <v>0</v>
      </c>
      <c r="T60" s="236">
        <f t="shared" si="14"/>
        <v>0</v>
      </c>
      <c r="U60" s="236">
        <f t="shared" si="14"/>
        <v>0</v>
      </c>
      <c r="V60" s="236">
        <f t="shared" si="14"/>
        <v>0</v>
      </c>
      <c r="W60" s="236">
        <f t="shared" si="14"/>
        <v>0</v>
      </c>
      <c r="X60" s="236">
        <f t="shared" si="14"/>
        <v>0</v>
      </c>
      <c r="Y60" s="236">
        <f t="shared" si="14"/>
        <v>0</v>
      </c>
      <c r="Z60" s="236">
        <f t="shared" si="14"/>
        <v>0</v>
      </c>
      <c r="AA60" s="236">
        <f t="shared" si="14"/>
        <v>0</v>
      </c>
      <c r="AB60" s="236">
        <f t="shared" si="14"/>
        <v>0</v>
      </c>
      <c r="AC60" s="236">
        <f>SUM(AC48:AC59)</f>
        <v>0</v>
      </c>
      <c r="AD60" s="224"/>
    </row>
    <row r="61" spans="2:31" ht="28.5" customHeight="1">
      <c r="B61" s="158"/>
      <c r="C61" s="158"/>
      <c r="N61" s="235">
        <f>IFERROR(N60/$H$6,0)</f>
        <v>0</v>
      </c>
      <c r="O61" s="235">
        <f>IFERROR(O60/$H$6,0)</f>
        <v>0</v>
      </c>
      <c r="P61" s="235">
        <f>IFERROR(P60/$H$6,0)</f>
        <v>0</v>
      </c>
      <c r="Q61" s="235">
        <f>IFERROR(Q60/$H$6,0)</f>
        <v>0</v>
      </c>
      <c r="R61" s="235">
        <f>IFERROR(R60/$H$6,0)</f>
        <v>0</v>
      </c>
      <c r="S61" s="235">
        <f t="shared" ref="S61:AB61" si="15">IFERROR(S60/$H$6,0)</f>
        <v>0</v>
      </c>
      <c r="T61" s="235">
        <f t="shared" si="15"/>
        <v>0</v>
      </c>
      <c r="U61" s="235">
        <f t="shared" si="15"/>
        <v>0</v>
      </c>
      <c r="V61" s="235">
        <f t="shared" si="15"/>
        <v>0</v>
      </c>
      <c r="W61" s="235">
        <f t="shared" si="15"/>
        <v>0</v>
      </c>
      <c r="X61" s="235">
        <f t="shared" si="15"/>
        <v>0</v>
      </c>
      <c r="Y61" s="235">
        <f t="shared" si="15"/>
        <v>0</v>
      </c>
      <c r="Z61" s="235">
        <f t="shared" si="15"/>
        <v>0</v>
      </c>
      <c r="AA61" s="235">
        <f t="shared" si="15"/>
        <v>0</v>
      </c>
      <c r="AB61" s="235">
        <f t="shared" si="15"/>
        <v>0</v>
      </c>
      <c r="AC61" s="235">
        <f>IFERROR(AC60/$H$6,0)</f>
        <v>0</v>
      </c>
      <c r="AD61" s="237" t="s">
        <v>394</v>
      </c>
    </row>
    <row r="62" spans="2:31">
      <c r="B62" s="158"/>
      <c r="C62" s="158"/>
      <c r="N62" s="238"/>
      <c r="O62" s="238"/>
      <c r="P62" s="238"/>
      <c r="Q62" s="238"/>
      <c r="R62" s="238"/>
      <c r="S62" s="239"/>
      <c r="T62" s="240"/>
      <c r="U62" s="241"/>
      <c r="V62" s="241"/>
      <c r="W62" s="241"/>
      <c r="X62" s="241"/>
      <c r="Y62" s="241"/>
      <c r="Z62" s="241"/>
      <c r="AA62" s="241"/>
      <c r="AB62" s="242"/>
      <c r="AC62" s="238"/>
      <c r="AD62" s="243"/>
    </row>
    <row r="63" spans="2:31" outlineLevel="1">
      <c r="B63" s="218"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P1</v>
      </c>
      <c r="C63" s="218">
        <f>IF(C59&gt;0,C59+1,IF(DATE(YEAR('Basisdaten zum Projekt'!$C$5),MONTH('Basisdaten zum Projekt'!$C$5),1)=D63,1,0))</f>
        <v>10</v>
      </c>
      <c r="D63" s="219">
        <f>DATE(YEAR(D59),MONTH(D59)+1,DAY(D59))</f>
        <v>44927</v>
      </c>
      <c r="E63" s="244"/>
      <c r="F63" s="245">
        <f t="shared" ref="F63:F74" si="16">215/12*E63</f>
        <v>0</v>
      </c>
      <c r="G63" s="246"/>
      <c r="H63" s="244"/>
      <c r="I63" s="245">
        <f t="shared" ref="I63:I74" si="17">215/12*H63</f>
        <v>0</v>
      </c>
      <c r="J63" s="247"/>
      <c r="M63" s="219">
        <f t="shared" si="12"/>
        <v>44927</v>
      </c>
      <c r="N63" s="223"/>
      <c r="O63" s="223"/>
      <c r="P63" s="223"/>
      <c r="Q63" s="223"/>
      <c r="R63" s="223"/>
      <c r="S63" s="223"/>
      <c r="T63" s="223"/>
      <c r="U63" s="223"/>
      <c r="V63" s="223"/>
      <c r="W63" s="223"/>
      <c r="X63" s="223"/>
      <c r="Y63" s="223"/>
      <c r="Z63" s="223"/>
      <c r="AA63" s="223"/>
      <c r="AB63" s="223"/>
      <c r="AC63" s="195">
        <f t="shared" ref="AC63:AC74" si="18">SUM(N63:AB63)</f>
        <v>0</v>
      </c>
      <c r="AD63" s="224"/>
      <c r="AE63" s="227"/>
    </row>
    <row r="64" spans="2:31" outlineLevel="1">
      <c r="B64" s="218"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P1</v>
      </c>
      <c r="C64" s="218">
        <f>IF(C63&gt;0,C63+1,IF(DATE(YEAR('Basisdaten zum Projekt'!$C$5),MONTH('Basisdaten zum Projekt'!$C$5),1)=D64,1,0))</f>
        <v>11</v>
      </c>
      <c r="D64" s="219">
        <f t="shared" ref="D64:D74" si="19">DATE(YEAR(D63),MONTH(D63)+1,DAY(D63))</f>
        <v>44958</v>
      </c>
      <c r="E64" s="220"/>
      <c r="F64" s="168">
        <f t="shared" si="16"/>
        <v>0</v>
      </c>
      <c r="G64" s="225"/>
      <c r="H64" s="220"/>
      <c r="I64" s="168">
        <f t="shared" si="17"/>
        <v>0</v>
      </c>
      <c r="J64" s="226"/>
      <c r="M64" s="219">
        <f t="shared" si="12"/>
        <v>44958</v>
      </c>
      <c r="N64" s="223"/>
      <c r="O64" s="223"/>
      <c r="P64" s="223"/>
      <c r="Q64" s="223"/>
      <c r="R64" s="223"/>
      <c r="S64" s="223"/>
      <c r="T64" s="223"/>
      <c r="U64" s="223"/>
      <c r="V64" s="223"/>
      <c r="W64" s="223"/>
      <c r="X64" s="223"/>
      <c r="Y64" s="223"/>
      <c r="Z64" s="223"/>
      <c r="AA64" s="223"/>
      <c r="AB64" s="223"/>
      <c r="AC64" s="195">
        <f t="shared" si="18"/>
        <v>0</v>
      </c>
      <c r="AD64" s="224"/>
    </row>
    <row r="65" spans="2:30" outlineLevel="1">
      <c r="B65" s="218"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P1</v>
      </c>
      <c r="C65" s="218">
        <f>IF(C64&gt;0,C64+1,IF(DATE(YEAR('Basisdaten zum Projekt'!$C$5),MONTH('Basisdaten zum Projekt'!$C$5),1)=D65,1,0))</f>
        <v>12</v>
      </c>
      <c r="D65" s="219">
        <f t="shared" si="19"/>
        <v>44986</v>
      </c>
      <c r="E65" s="220"/>
      <c r="F65" s="168">
        <f t="shared" si="16"/>
        <v>0</v>
      </c>
      <c r="G65" s="225"/>
      <c r="H65" s="220"/>
      <c r="I65" s="168">
        <f t="shared" si="17"/>
        <v>0</v>
      </c>
      <c r="J65" s="226"/>
      <c r="M65" s="219">
        <f t="shared" si="12"/>
        <v>44986</v>
      </c>
      <c r="N65" s="223"/>
      <c r="O65" s="223"/>
      <c r="P65" s="223"/>
      <c r="Q65" s="223"/>
      <c r="R65" s="223"/>
      <c r="S65" s="223"/>
      <c r="T65" s="223"/>
      <c r="U65" s="223"/>
      <c r="V65" s="223"/>
      <c r="W65" s="223"/>
      <c r="X65" s="223"/>
      <c r="Y65" s="223"/>
      <c r="Z65" s="223"/>
      <c r="AA65" s="223"/>
      <c r="AB65" s="223"/>
      <c r="AC65" s="195">
        <f t="shared" si="18"/>
        <v>0</v>
      </c>
      <c r="AD65" s="224"/>
    </row>
    <row r="66" spans="2:30" outlineLevel="1">
      <c r="B66" s="218"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P2</v>
      </c>
      <c r="C66" s="218">
        <f>IF(C65&gt;0,C65+1,IF(DATE(YEAR('Basisdaten zum Projekt'!$C$5),MONTH('Basisdaten zum Projekt'!$C$5),1)=D66,1,0))</f>
        <v>13</v>
      </c>
      <c r="D66" s="219">
        <f t="shared" si="19"/>
        <v>45017</v>
      </c>
      <c r="E66" s="220"/>
      <c r="F66" s="168">
        <f t="shared" si="16"/>
        <v>0</v>
      </c>
      <c r="G66" s="221"/>
      <c r="H66" s="220"/>
      <c r="I66" s="168">
        <f t="shared" si="17"/>
        <v>0</v>
      </c>
      <c r="J66" s="222"/>
      <c r="M66" s="219">
        <f t="shared" si="12"/>
        <v>45017</v>
      </c>
      <c r="N66" s="223"/>
      <c r="O66" s="223"/>
      <c r="P66" s="223"/>
      <c r="Q66" s="223"/>
      <c r="R66" s="223"/>
      <c r="S66" s="223"/>
      <c r="T66" s="223"/>
      <c r="U66" s="223"/>
      <c r="V66" s="223"/>
      <c r="W66" s="223"/>
      <c r="X66" s="223"/>
      <c r="Y66" s="223"/>
      <c r="Z66" s="223"/>
      <c r="AA66" s="223"/>
      <c r="AB66" s="223"/>
      <c r="AC66" s="195">
        <f t="shared" si="18"/>
        <v>0</v>
      </c>
      <c r="AD66" s="224"/>
    </row>
    <row r="67" spans="2:30" outlineLevel="1">
      <c r="B67" s="218"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P2</v>
      </c>
      <c r="C67" s="218">
        <f>IF(C66&gt;0,C66+1,IF(DATE(YEAR('Basisdaten zum Projekt'!$C$5),MONTH('Basisdaten zum Projekt'!$C$5),1)=D67,1,0))</f>
        <v>14</v>
      </c>
      <c r="D67" s="219">
        <f t="shared" si="19"/>
        <v>45047</v>
      </c>
      <c r="E67" s="220"/>
      <c r="F67" s="168">
        <f t="shared" si="16"/>
        <v>0</v>
      </c>
      <c r="G67" s="221"/>
      <c r="H67" s="220"/>
      <c r="I67" s="168">
        <f t="shared" si="17"/>
        <v>0</v>
      </c>
      <c r="J67" s="222"/>
      <c r="M67" s="219">
        <f t="shared" si="12"/>
        <v>45047</v>
      </c>
      <c r="N67" s="223"/>
      <c r="O67" s="223"/>
      <c r="P67" s="223"/>
      <c r="Q67" s="223"/>
      <c r="R67" s="223"/>
      <c r="S67" s="223"/>
      <c r="T67" s="223"/>
      <c r="U67" s="223"/>
      <c r="V67" s="223"/>
      <c r="W67" s="223"/>
      <c r="X67" s="223"/>
      <c r="Y67" s="223"/>
      <c r="Z67" s="223"/>
      <c r="AA67" s="223"/>
      <c r="AB67" s="223"/>
      <c r="AC67" s="195">
        <f t="shared" si="18"/>
        <v>0</v>
      </c>
      <c r="AD67" s="224"/>
    </row>
    <row r="68" spans="2:30" outlineLevel="1">
      <c r="B68" s="218"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P2</v>
      </c>
      <c r="C68" s="218">
        <f>IF(C67&gt;0,C67+1,IF(DATE(YEAR('Basisdaten zum Projekt'!$C$5),MONTH('Basisdaten zum Projekt'!$C$5),1)=D68,1,0))</f>
        <v>15</v>
      </c>
      <c r="D68" s="219">
        <f t="shared" si="19"/>
        <v>45078</v>
      </c>
      <c r="E68" s="220"/>
      <c r="F68" s="168">
        <f t="shared" si="16"/>
        <v>0</v>
      </c>
      <c r="G68" s="221"/>
      <c r="H68" s="220"/>
      <c r="I68" s="168">
        <f t="shared" si="17"/>
        <v>0</v>
      </c>
      <c r="J68" s="222"/>
      <c r="M68" s="219">
        <f t="shared" si="12"/>
        <v>45078</v>
      </c>
      <c r="N68" s="223"/>
      <c r="O68" s="223"/>
      <c r="P68" s="223"/>
      <c r="Q68" s="223"/>
      <c r="R68" s="223"/>
      <c r="S68" s="223"/>
      <c r="T68" s="223"/>
      <c r="U68" s="223"/>
      <c r="V68" s="223"/>
      <c r="W68" s="223"/>
      <c r="X68" s="223"/>
      <c r="Y68" s="223"/>
      <c r="Z68" s="223"/>
      <c r="AA68" s="223"/>
      <c r="AB68" s="223"/>
      <c r="AC68" s="195">
        <f t="shared" si="18"/>
        <v>0</v>
      </c>
      <c r="AD68" s="224"/>
    </row>
    <row r="69" spans="2:30" outlineLevel="1">
      <c r="B69" s="218"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P2</v>
      </c>
      <c r="C69" s="218">
        <f>IF(C68&gt;0,C68+1,IF(DATE(YEAR('Basisdaten zum Projekt'!$C$5),MONTH('Basisdaten zum Projekt'!$C$5),1)=D69,1,0))</f>
        <v>16</v>
      </c>
      <c r="D69" s="219">
        <f t="shared" si="19"/>
        <v>45108</v>
      </c>
      <c r="E69" s="220"/>
      <c r="F69" s="168">
        <f t="shared" si="16"/>
        <v>0</v>
      </c>
      <c r="G69" s="221"/>
      <c r="H69" s="220"/>
      <c r="I69" s="168">
        <f t="shared" si="17"/>
        <v>0</v>
      </c>
      <c r="J69" s="222"/>
      <c r="M69" s="219">
        <f t="shared" si="12"/>
        <v>45108</v>
      </c>
      <c r="N69" s="223"/>
      <c r="O69" s="223"/>
      <c r="P69" s="223"/>
      <c r="Q69" s="223"/>
      <c r="R69" s="223"/>
      <c r="S69" s="223"/>
      <c r="T69" s="223"/>
      <c r="U69" s="223"/>
      <c r="V69" s="223"/>
      <c r="W69" s="223"/>
      <c r="X69" s="223"/>
      <c r="Y69" s="223"/>
      <c r="Z69" s="223"/>
      <c r="AA69" s="223"/>
      <c r="AB69" s="223"/>
      <c r="AC69" s="195">
        <f t="shared" si="18"/>
        <v>0</v>
      </c>
      <c r="AD69" s="224"/>
    </row>
    <row r="70" spans="2:30" outlineLevel="1">
      <c r="B70" s="218"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P2</v>
      </c>
      <c r="C70" s="218">
        <f>IF(C69&gt;0,C69+1,IF(DATE(YEAR('Basisdaten zum Projekt'!$C$5),MONTH('Basisdaten zum Projekt'!$C$5),1)=D70,1,0))</f>
        <v>17</v>
      </c>
      <c r="D70" s="219">
        <f t="shared" si="19"/>
        <v>45139</v>
      </c>
      <c r="E70" s="220"/>
      <c r="F70" s="168">
        <f t="shared" si="16"/>
        <v>0</v>
      </c>
      <c r="G70" s="221"/>
      <c r="H70" s="220"/>
      <c r="I70" s="168">
        <f t="shared" si="17"/>
        <v>0</v>
      </c>
      <c r="J70" s="222"/>
      <c r="M70" s="219">
        <f t="shared" si="12"/>
        <v>45139</v>
      </c>
      <c r="N70" s="223"/>
      <c r="O70" s="223"/>
      <c r="P70" s="223"/>
      <c r="Q70" s="223"/>
      <c r="R70" s="223"/>
      <c r="S70" s="223"/>
      <c r="T70" s="223"/>
      <c r="U70" s="223"/>
      <c r="V70" s="223"/>
      <c r="W70" s="223"/>
      <c r="X70" s="223"/>
      <c r="Y70" s="223"/>
      <c r="Z70" s="223"/>
      <c r="AA70" s="223"/>
      <c r="AB70" s="223"/>
      <c r="AC70" s="195">
        <f t="shared" si="18"/>
        <v>0</v>
      </c>
      <c r="AD70" s="224"/>
    </row>
    <row r="71" spans="2:30" outlineLevel="1">
      <c r="B71" s="218"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P2</v>
      </c>
      <c r="C71" s="218">
        <f>IF(C70&gt;0,C70+1,IF(DATE(YEAR('Basisdaten zum Projekt'!$C$5),MONTH('Basisdaten zum Projekt'!$C$5),1)=D71,1,0))</f>
        <v>18</v>
      </c>
      <c r="D71" s="219">
        <f t="shared" si="19"/>
        <v>45170</v>
      </c>
      <c r="E71" s="220"/>
      <c r="F71" s="168">
        <f t="shared" si="16"/>
        <v>0</v>
      </c>
      <c r="G71" s="221"/>
      <c r="H71" s="220"/>
      <c r="I71" s="168">
        <f t="shared" si="17"/>
        <v>0</v>
      </c>
      <c r="J71" s="222"/>
      <c r="M71" s="219">
        <f t="shared" si="12"/>
        <v>45170</v>
      </c>
      <c r="N71" s="223"/>
      <c r="O71" s="223"/>
      <c r="P71" s="223"/>
      <c r="Q71" s="223"/>
      <c r="R71" s="223"/>
      <c r="S71" s="223"/>
      <c r="T71" s="223"/>
      <c r="U71" s="223"/>
      <c r="V71" s="223"/>
      <c r="W71" s="223"/>
      <c r="X71" s="223"/>
      <c r="Y71" s="223"/>
      <c r="Z71" s="223"/>
      <c r="AA71" s="223"/>
      <c r="AB71" s="223"/>
      <c r="AC71" s="195">
        <f t="shared" si="18"/>
        <v>0</v>
      </c>
      <c r="AD71" s="224"/>
    </row>
    <row r="72" spans="2:30" outlineLevel="1">
      <c r="B72" s="218"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P2</v>
      </c>
      <c r="C72" s="218">
        <f>IF(C71&gt;0,C71+1,IF(DATE(YEAR('Basisdaten zum Projekt'!$C$5),MONTH('Basisdaten zum Projekt'!$C$5),1)=D72,1,0))</f>
        <v>19</v>
      </c>
      <c r="D72" s="219">
        <f t="shared" si="19"/>
        <v>45200</v>
      </c>
      <c r="E72" s="220"/>
      <c r="F72" s="168">
        <f t="shared" si="16"/>
        <v>0</v>
      </c>
      <c r="G72" s="221"/>
      <c r="H72" s="220"/>
      <c r="I72" s="168">
        <f t="shared" si="17"/>
        <v>0</v>
      </c>
      <c r="J72" s="222"/>
      <c r="M72" s="219">
        <f t="shared" si="12"/>
        <v>45200</v>
      </c>
      <c r="N72" s="223"/>
      <c r="O72" s="223"/>
      <c r="P72" s="223"/>
      <c r="Q72" s="223"/>
      <c r="R72" s="223"/>
      <c r="S72" s="223"/>
      <c r="T72" s="223"/>
      <c r="U72" s="223"/>
      <c r="V72" s="223"/>
      <c r="W72" s="223"/>
      <c r="X72" s="223"/>
      <c r="Y72" s="223"/>
      <c r="Z72" s="223"/>
      <c r="AA72" s="223"/>
      <c r="AB72" s="223"/>
      <c r="AC72" s="195">
        <f t="shared" si="18"/>
        <v>0</v>
      </c>
      <c r="AD72" s="224"/>
    </row>
    <row r="73" spans="2:30" outlineLevel="1">
      <c r="B73" s="218"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P2</v>
      </c>
      <c r="C73" s="218">
        <f>IF(C72&gt;0,C72+1,IF(DATE(YEAR('Basisdaten zum Projekt'!$C$5),MONTH('Basisdaten zum Projekt'!$C$5),1)=D73,1,0))</f>
        <v>20</v>
      </c>
      <c r="D73" s="219">
        <f t="shared" si="19"/>
        <v>45231</v>
      </c>
      <c r="E73" s="220"/>
      <c r="F73" s="168">
        <f t="shared" si="16"/>
        <v>0</v>
      </c>
      <c r="G73" s="221"/>
      <c r="H73" s="220"/>
      <c r="I73" s="168">
        <f t="shared" si="17"/>
        <v>0</v>
      </c>
      <c r="J73" s="222"/>
      <c r="M73" s="219">
        <f t="shared" si="12"/>
        <v>45231</v>
      </c>
      <c r="N73" s="223"/>
      <c r="O73" s="223"/>
      <c r="P73" s="223"/>
      <c r="Q73" s="223"/>
      <c r="R73" s="223"/>
      <c r="S73" s="223"/>
      <c r="T73" s="223"/>
      <c r="U73" s="223"/>
      <c r="V73" s="223"/>
      <c r="W73" s="223"/>
      <c r="X73" s="223"/>
      <c r="Y73" s="223"/>
      <c r="Z73" s="223"/>
      <c r="AA73" s="223"/>
      <c r="AB73" s="223"/>
      <c r="AC73" s="195">
        <f t="shared" si="18"/>
        <v>0</v>
      </c>
      <c r="AD73" s="224"/>
    </row>
    <row r="74" spans="2:30" outlineLevel="1">
      <c r="B74" s="218"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P2</v>
      </c>
      <c r="C74" s="218">
        <f>IF(C73&gt;0,C73+1,IF(DATE(YEAR('Basisdaten zum Projekt'!$C$5),MONTH('Basisdaten zum Projekt'!$C$5),1)=D74,1,0))</f>
        <v>21</v>
      </c>
      <c r="D74" s="219">
        <f t="shared" si="19"/>
        <v>45261</v>
      </c>
      <c r="E74" s="220"/>
      <c r="F74" s="168">
        <f t="shared" si="16"/>
        <v>0</v>
      </c>
      <c r="G74" s="221"/>
      <c r="H74" s="220"/>
      <c r="I74" s="168">
        <f t="shared" si="17"/>
        <v>0</v>
      </c>
      <c r="J74" s="222"/>
      <c r="M74" s="219">
        <f t="shared" si="12"/>
        <v>45261</v>
      </c>
      <c r="N74" s="223"/>
      <c r="O74" s="223"/>
      <c r="P74" s="223"/>
      <c r="Q74" s="223"/>
      <c r="R74" s="223"/>
      <c r="S74" s="223"/>
      <c r="T74" s="223"/>
      <c r="U74" s="223"/>
      <c r="V74" s="223"/>
      <c r="W74" s="223"/>
      <c r="X74" s="223"/>
      <c r="Y74" s="223"/>
      <c r="Z74" s="223"/>
      <c r="AA74" s="223"/>
      <c r="AB74" s="223"/>
      <c r="AC74" s="195">
        <f t="shared" si="18"/>
        <v>0</v>
      </c>
      <c r="AD74" s="224"/>
    </row>
    <row r="75" spans="2:30">
      <c r="B75" s="228"/>
      <c r="C75" s="229"/>
      <c r="D75" s="230">
        <f>D74</f>
        <v>45261</v>
      </c>
      <c r="E75" s="231"/>
      <c r="F75" s="232">
        <f>SUM(F63:F74)</f>
        <v>0</v>
      </c>
      <c r="G75" s="233">
        <f>SUM(G63:G74)</f>
        <v>0</v>
      </c>
      <c r="H75" s="248"/>
      <c r="I75" s="232">
        <f>SUM(I63:I74)</f>
        <v>0</v>
      </c>
      <c r="J75" s="233">
        <f>SUM(J63:J74)</f>
        <v>0</v>
      </c>
      <c r="M75" s="230">
        <f t="shared" si="12"/>
        <v>45261</v>
      </c>
      <c r="N75" s="236">
        <f>SUM(N63:N74)</f>
        <v>0</v>
      </c>
      <c r="O75" s="236">
        <f>SUM(O63:O74)</f>
        <v>0</v>
      </c>
      <c r="P75" s="236">
        <f>SUM(P63:P74)</f>
        <v>0</v>
      </c>
      <c r="Q75" s="236">
        <f>SUM(Q63:Q74)</f>
        <v>0</v>
      </c>
      <c r="R75" s="236">
        <f>SUM(R63:R74)</f>
        <v>0</v>
      </c>
      <c r="S75" s="236">
        <f t="shared" ref="S75:AB75" si="20">SUM(S63:S74)</f>
        <v>0</v>
      </c>
      <c r="T75" s="236">
        <f t="shared" si="20"/>
        <v>0</v>
      </c>
      <c r="U75" s="236">
        <f t="shared" si="20"/>
        <v>0</v>
      </c>
      <c r="V75" s="236">
        <f t="shared" si="20"/>
        <v>0</v>
      </c>
      <c r="W75" s="236">
        <f t="shared" si="20"/>
        <v>0</v>
      </c>
      <c r="X75" s="236">
        <f t="shared" si="20"/>
        <v>0</v>
      </c>
      <c r="Y75" s="236">
        <f t="shared" si="20"/>
        <v>0</v>
      </c>
      <c r="Z75" s="236">
        <f t="shared" si="20"/>
        <v>0</v>
      </c>
      <c r="AA75" s="236">
        <f t="shared" si="20"/>
        <v>0</v>
      </c>
      <c r="AB75" s="236">
        <f t="shared" si="20"/>
        <v>0</v>
      </c>
      <c r="AC75" s="236">
        <f>SUM(AC63:AC74)</f>
        <v>0</v>
      </c>
      <c r="AD75" s="224"/>
    </row>
    <row r="76" spans="2:30" ht="28.5" customHeight="1">
      <c r="B76" s="158"/>
      <c r="C76" s="158"/>
      <c r="N76" s="235">
        <f>IFERROR(N75/$H$6,0)</f>
        <v>0</v>
      </c>
      <c r="O76" s="235">
        <f>IFERROR(O75/$H$6,0)</f>
        <v>0</v>
      </c>
      <c r="P76" s="235">
        <f>IFERROR(P75/$H$6,0)</f>
        <v>0</v>
      </c>
      <c r="Q76" s="235">
        <f>IFERROR(Q75/$H$6,0)</f>
        <v>0</v>
      </c>
      <c r="R76" s="235">
        <f>IFERROR(R75/$H$6,0)</f>
        <v>0</v>
      </c>
      <c r="S76" s="235">
        <f t="shared" ref="S76:AB76" si="21">IFERROR(S75/$H$6,0)</f>
        <v>0</v>
      </c>
      <c r="T76" s="235">
        <f t="shared" si="21"/>
        <v>0</v>
      </c>
      <c r="U76" s="235">
        <f t="shared" si="21"/>
        <v>0</v>
      </c>
      <c r="V76" s="235">
        <f t="shared" si="21"/>
        <v>0</v>
      </c>
      <c r="W76" s="235">
        <f t="shared" si="21"/>
        <v>0</v>
      </c>
      <c r="X76" s="235">
        <f t="shared" si="21"/>
        <v>0</v>
      </c>
      <c r="Y76" s="235">
        <f t="shared" si="21"/>
        <v>0</v>
      </c>
      <c r="Z76" s="235">
        <f t="shared" si="21"/>
        <v>0</v>
      </c>
      <c r="AA76" s="235">
        <f t="shared" si="21"/>
        <v>0</v>
      </c>
      <c r="AB76" s="235">
        <f t="shared" si="21"/>
        <v>0</v>
      </c>
      <c r="AC76" s="235">
        <f>IFERROR(AC75/$H$6,0)</f>
        <v>0</v>
      </c>
      <c r="AD76" s="237" t="s">
        <v>394</v>
      </c>
    </row>
    <row r="77" spans="2:30">
      <c r="B77" s="158"/>
      <c r="C77" s="158"/>
      <c r="N77" s="238"/>
      <c r="O77" s="238"/>
      <c r="P77" s="238"/>
      <c r="Q77" s="238"/>
      <c r="R77" s="238"/>
      <c r="S77" s="239"/>
      <c r="T77" s="240"/>
      <c r="U77" s="241"/>
      <c r="V77" s="241"/>
      <c r="W77" s="241"/>
      <c r="X77" s="241"/>
      <c r="Y77" s="241"/>
      <c r="Z77" s="241"/>
      <c r="AA77" s="241"/>
      <c r="AB77" s="242"/>
      <c r="AC77" s="238"/>
      <c r="AD77" s="243"/>
    </row>
    <row r="78" spans="2:30" outlineLevel="1">
      <c r="B78" s="218"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P2</v>
      </c>
      <c r="C78" s="218">
        <f>IF(C74&gt;0,C74+1,IF(DATE(YEAR('Basisdaten zum Projekt'!$C$5),MONTH('Basisdaten zum Projekt'!$C$5),1)=D78,1,0))</f>
        <v>22</v>
      </c>
      <c r="D78" s="219">
        <f>DATE(YEAR(D74),MONTH(D74)+1,DAY(D74))</f>
        <v>45292</v>
      </c>
      <c r="E78" s="244"/>
      <c r="F78" s="245">
        <f t="shared" ref="F78:F89" si="22">215/12*E78</f>
        <v>0</v>
      </c>
      <c r="G78" s="246"/>
      <c r="H78" s="244"/>
      <c r="I78" s="245">
        <f t="shared" ref="I78:I89" si="23">215/12*H78</f>
        <v>0</v>
      </c>
      <c r="J78" s="247"/>
      <c r="M78" s="219">
        <f t="shared" si="12"/>
        <v>45292</v>
      </c>
      <c r="N78" s="223"/>
      <c r="O78" s="223"/>
      <c r="P78" s="223"/>
      <c r="Q78" s="223"/>
      <c r="R78" s="223"/>
      <c r="S78" s="223"/>
      <c r="T78" s="223"/>
      <c r="U78" s="223"/>
      <c r="V78" s="223"/>
      <c r="W78" s="223"/>
      <c r="X78" s="223"/>
      <c r="Y78" s="223"/>
      <c r="Z78" s="223"/>
      <c r="AA78" s="223"/>
      <c r="AB78" s="223"/>
      <c r="AC78" s="195">
        <f t="shared" ref="AC78:AC89" si="24">SUM(N78:AB78)</f>
        <v>0</v>
      </c>
      <c r="AD78" s="224"/>
    </row>
    <row r="79" spans="2:30" outlineLevel="1">
      <c r="B79" s="218"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P2</v>
      </c>
      <c r="C79" s="218">
        <f>IF(C78&gt;0,C78+1,IF(DATE(YEAR('Basisdaten zum Projekt'!$C$5),MONTH('Basisdaten zum Projekt'!$C$5),1)=D79,1,0))</f>
        <v>23</v>
      </c>
      <c r="D79" s="219">
        <f t="shared" ref="D79:D89" si="25">DATE(YEAR(D78),MONTH(D78)+1,DAY(D78))</f>
        <v>45323</v>
      </c>
      <c r="E79" s="220"/>
      <c r="F79" s="168">
        <f t="shared" si="22"/>
        <v>0</v>
      </c>
      <c r="G79" s="221"/>
      <c r="H79" s="220"/>
      <c r="I79" s="168">
        <f t="shared" si="23"/>
        <v>0</v>
      </c>
      <c r="J79" s="222"/>
      <c r="M79" s="219">
        <f t="shared" si="12"/>
        <v>45323</v>
      </c>
      <c r="N79" s="223"/>
      <c r="O79" s="223"/>
      <c r="P79" s="223"/>
      <c r="Q79" s="223"/>
      <c r="R79" s="223"/>
      <c r="S79" s="223"/>
      <c r="T79" s="223"/>
      <c r="U79" s="223"/>
      <c r="V79" s="223"/>
      <c r="W79" s="223"/>
      <c r="X79" s="223"/>
      <c r="Y79" s="223"/>
      <c r="Z79" s="223"/>
      <c r="AA79" s="223"/>
      <c r="AB79" s="223"/>
      <c r="AC79" s="195">
        <f t="shared" si="24"/>
        <v>0</v>
      </c>
      <c r="AD79" s="224"/>
    </row>
    <row r="80" spans="2:30" outlineLevel="1">
      <c r="B80" s="218"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P2</v>
      </c>
      <c r="C80" s="218">
        <f>IF(C79&gt;0,C79+1,IF(DATE(YEAR('Basisdaten zum Projekt'!$C$5),MONTH('Basisdaten zum Projekt'!$C$5),1)=D80,1,0))</f>
        <v>24</v>
      </c>
      <c r="D80" s="219">
        <f t="shared" si="25"/>
        <v>45352</v>
      </c>
      <c r="E80" s="220"/>
      <c r="F80" s="168">
        <f t="shared" si="22"/>
        <v>0</v>
      </c>
      <c r="G80" s="221"/>
      <c r="H80" s="220"/>
      <c r="I80" s="168">
        <f t="shared" si="23"/>
        <v>0</v>
      </c>
      <c r="J80" s="222"/>
      <c r="M80" s="219">
        <f t="shared" si="12"/>
        <v>45352</v>
      </c>
      <c r="N80" s="223"/>
      <c r="O80" s="223"/>
      <c r="P80" s="223"/>
      <c r="Q80" s="223"/>
      <c r="R80" s="223"/>
      <c r="S80" s="223"/>
      <c r="T80" s="223"/>
      <c r="U80" s="223"/>
      <c r="V80" s="223"/>
      <c r="W80" s="223"/>
      <c r="X80" s="223"/>
      <c r="Y80" s="223"/>
      <c r="Z80" s="223"/>
      <c r="AA80" s="223"/>
      <c r="AB80" s="223"/>
      <c r="AC80" s="195">
        <f t="shared" si="24"/>
        <v>0</v>
      </c>
      <c r="AD80" s="224"/>
    </row>
    <row r="81" spans="2:30" outlineLevel="1">
      <c r="B81" s="218"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P2</v>
      </c>
      <c r="C81" s="218">
        <f>IF(C80&gt;0,C80+1,IF(DATE(YEAR('Basisdaten zum Projekt'!$C$5),MONTH('Basisdaten zum Projekt'!$C$5),1)=D81,1,0))</f>
        <v>25</v>
      </c>
      <c r="D81" s="219">
        <f t="shared" si="25"/>
        <v>45383</v>
      </c>
      <c r="E81" s="220"/>
      <c r="F81" s="168">
        <f t="shared" si="22"/>
        <v>0</v>
      </c>
      <c r="G81" s="221"/>
      <c r="H81" s="220"/>
      <c r="I81" s="168">
        <f t="shared" si="23"/>
        <v>0</v>
      </c>
      <c r="J81" s="222"/>
      <c r="M81" s="219">
        <f t="shared" si="12"/>
        <v>45383</v>
      </c>
      <c r="N81" s="223"/>
      <c r="O81" s="223"/>
      <c r="P81" s="223"/>
      <c r="Q81" s="223"/>
      <c r="R81" s="223"/>
      <c r="S81" s="223"/>
      <c r="T81" s="223"/>
      <c r="U81" s="223"/>
      <c r="V81" s="223"/>
      <c r="W81" s="223"/>
      <c r="X81" s="223"/>
      <c r="Y81" s="223"/>
      <c r="Z81" s="223"/>
      <c r="AA81" s="223"/>
      <c r="AB81" s="223"/>
      <c r="AC81" s="195">
        <f t="shared" si="24"/>
        <v>0</v>
      </c>
      <c r="AD81" s="224"/>
    </row>
    <row r="82" spans="2:30" outlineLevel="1">
      <c r="B82" s="218"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P2</v>
      </c>
      <c r="C82" s="218">
        <f>IF(C81&gt;0,C81+1,IF(DATE(YEAR('Basisdaten zum Projekt'!$C$5),MONTH('Basisdaten zum Projekt'!$C$5),1)=D82,1,0))</f>
        <v>26</v>
      </c>
      <c r="D82" s="219">
        <f t="shared" si="25"/>
        <v>45413</v>
      </c>
      <c r="E82" s="220"/>
      <c r="F82" s="168">
        <f t="shared" si="22"/>
        <v>0</v>
      </c>
      <c r="G82" s="221"/>
      <c r="H82" s="220"/>
      <c r="I82" s="168">
        <f t="shared" si="23"/>
        <v>0</v>
      </c>
      <c r="J82" s="222"/>
      <c r="M82" s="219">
        <f t="shared" si="12"/>
        <v>45413</v>
      </c>
      <c r="N82" s="223"/>
      <c r="O82" s="223"/>
      <c r="P82" s="223"/>
      <c r="Q82" s="223"/>
      <c r="R82" s="223"/>
      <c r="S82" s="223"/>
      <c r="T82" s="223"/>
      <c r="U82" s="223"/>
      <c r="V82" s="223"/>
      <c r="W82" s="223"/>
      <c r="X82" s="223"/>
      <c r="Y82" s="223"/>
      <c r="Z82" s="223"/>
      <c r="AA82" s="223"/>
      <c r="AB82" s="223"/>
      <c r="AC82" s="195">
        <f t="shared" si="24"/>
        <v>0</v>
      </c>
      <c r="AD82" s="224"/>
    </row>
    <row r="83" spans="2:30" outlineLevel="1">
      <c r="B83" s="218"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P2</v>
      </c>
      <c r="C83" s="218">
        <f>IF(C82&gt;0,C82+1,IF(DATE(YEAR('Basisdaten zum Projekt'!$C$5),MONTH('Basisdaten zum Projekt'!$C$5),1)=D83,1,0))</f>
        <v>27</v>
      </c>
      <c r="D83" s="219">
        <f t="shared" si="25"/>
        <v>45444</v>
      </c>
      <c r="E83" s="220"/>
      <c r="F83" s="168">
        <f t="shared" si="22"/>
        <v>0</v>
      </c>
      <c r="G83" s="221"/>
      <c r="H83" s="220"/>
      <c r="I83" s="168">
        <f t="shared" si="23"/>
        <v>0</v>
      </c>
      <c r="J83" s="222"/>
      <c r="M83" s="219">
        <f t="shared" si="12"/>
        <v>45444</v>
      </c>
      <c r="N83" s="223"/>
      <c r="O83" s="223"/>
      <c r="P83" s="223"/>
      <c r="Q83" s="223"/>
      <c r="R83" s="223"/>
      <c r="S83" s="223"/>
      <c r="T83" s="223"/>
      <c r="U83" s="223"/>
      <c r="V83" s="223"/>
      <c r="W83" s="223"/>
      <c r="X83" s="223"/>
      <c r="Y83" s="223"/>
      <c r="Z83" s="223"/>
      <c r="AA83" s="223"/>
      <c r="AB83" s="223"/>
      <c r="AC83" s="195">
        <f t="shared" si="24"/>
        <v>0</v>
      </c>
      <c r="AD83" s="224"/>
    </row>
    <row r="84" spans="2:30" outlineLevel="1">
      <c r="B84" s="218"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P2</v>
      </c>
      <c r="C84" s="218">
        <f>IF(C83&gt;0,C83+1,IF(DATE(YEAR('Basisdaten zum Projekt'!$C$5),MONTH('Basisdaten zum Projekt'!$C$5),1)=D84,1,0))</f>
        <v>28</v>
      </c>
      <c r="D84" s="219">
        <f t="shared" si="25"/>
        <v>45474</v>
      </c>
      <c r="E84" s="220"/>
      <c r="F84" s="168">
        <f t="shared" si="22"/>
        <v>0</v>
      </c>
      <c r="G84" s="221"/>
      <c r="H84" s="220"/>
      <c r="I84" s="168">
        <f t="shared" si="23"/>
        <v>0</v>
      </c>
      <c r="J84" s="222"/>
      <c r="M84" s="219">
        <f t="shared" si="12"/>
        <v>45474</v>
      </c>
      <c r="N84" s="223"/>
      <c r="O84" s="223"/>
      <c r="P84" s="223"/>
      <c r="Q84" s="223"/>
      <c r="R84" s="223"/>
      <c r="S84" s="223"/>
      <c r="T84" s="223"/>
      <c r="U84" s="223"/>
      <c r="V84" s="223"/>
      <c r="W84" s="223"/>
      <c r="X84" s="223"/>
      <c r="Y84" s="223"/>
      <c r="Z84" s="223"/>
      <c r="AA84" s="223"/>
      <c r="AB84" s="223"/>
      <c r="AC84" s="195">
        <f t="shared" si="24"/>
        <v>0</v>
      </c>
      <c r="AD84" s="224"/>
    </row>
    <row r="85" spans="2:30" outlineLevel="1">
      <c r="B85" s="218"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P2</v>
      </c>
      <c r="C85" s="218">
        <f>IF(C84&gt;0,C84+1,IF(DATE(YEAR('Basisdaten zum Projekt'!$C$5),MONTH('Basisdaten zum Projekt'!$C$5),1)=D85,1,0))</f>
        <v>29</v>
      </c>
      <c r="D85" s="219">
        <f t="shared" si="25"/>
        <v>45505</v>
      </c>
      <c r="E85" s="220"/>
      <c r="F85" s="168">
        <f t="shared" si="22"/>
        <v>0</v>
      </c>
      <c r="G85" s="221"/>
      <c r="H85" s="220"/>
      <c r="I85" s="168">
        <f t="shared" si="23"/>
        <v>0</v>
      </c>
      <c r="J85" s="222"/>
      <c r="M85" s="219">
        <f t="shared" si="12"/>
        <v>45505</v>
      </c>
      <c r="N85" s="223"/>
      <c r="O85" s="223"/>
      <c r="P85" s="223"/>
      <c r="Q85" s="223"/>
      <c r="R85" s="223"/>
      <c r="S85" s="223"/>
      <c r="T85" s="223"/>
      <c r="U85" s="223"/>
      <c r="V85" s="223"/>
      <c r="W85" s="223"/>
      <c r="X85" s="223"/>
      <c r="Y85" s="223"/>
      <c r="Z85" s="223"/>
      <c r="AA85" s="223"/>
      <c r="AB85" s="223"/>
      <c r="AC85" s="195">
        <f t="shared" si="24"/>
        <v>0</v>
      </c>
      <c r="AD85" s="224"/>
    </row>
    <row r="86" spans="2:30" outlineLevel="1">
      <c r="B86" s="218"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P2</v>
      </c>
      <c r="C86" s="218">
        <f>IF(C85&gt;0,C85+1,IF(DATE(YEAR('Basisdaten zum Projekt'!$C$5),MONTH('Basisdaten zum Projekt'!$C$5),1)=D86,1,0))</f>
        <v>30</v>
      </c>
      <c r="D86" s="219">
        <f t="shared" si="25"/>
        <v>45536</v>
      </c>
      <c r="E86" s="220"/>
      <c r="F86" s="168">
        <f t="shared" si="22"/>
        <v>0</v>
      </c>
      <c r="G86" s="221"/>
      <c r="H86" s="220"/>
      <c r="I86" s="168">
        <f t="shared" si="23"/>
        <v>0</v>
      </c>
      <c r="J86" s="222"/>
      <c r="M86" s="219">
        <f t="shared" si="12"/>
        <v>45536</v>
      </c>
      <c r="N86" s="223"/>
      <c r="O86" s="223"/>
      <c r="P86" s="223"/>
      <c r="Q86" s="223"/>
      <c r="R86" s="223"/>
      <c r="S86" s="223"/>
      <c r="T86" s="223"/>
      <c r="U86" s="223"/>
      <c r="V86" s="223"/>
      <c r="W86" s="223"/>
      <c r="X86" s="223"/>
      <c r="Y86" s="223"/>
      <c r="Z86" s="223"/>
      <c r="AA86" s="223"/>
      <c r="AB86" s="223"/>
      <c r="AC86" s="195">
        <f t="shared" si="24"/>
        <v>0</v>
      </c>
      <c r="AD86" s="224"/>
    </row>
    <row r="87" spans="2:30" outlineLevel="1">
      <c r="B87" s="218"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P2</v>
      </c>
      <c r="C87" s="218">
        <f>IF(C86&gt;0,C86+1,IF(DATE(YEAR('Basisdaten zum Projekt'!$C$5),MONTH('Basisdaten zum Projekt'!$C$5),1)=D87,1,0))</f>
        <v>31</v>
      </c>
      <c r="D87" s="219">
        <f t="shared" si="25"/>
        <v>45566</v>
      </c>
      <c r="E87" s="220"/>
      <c r="F87" s="168">
        <f t="shared" si="22"/>
        <v>0</v>
      </c>
      <c r="G87" s="221"/>
      <c r="H87" s="220"/>
      <c r="I87" s="168">
        <f t="shared" si="23"/>
        <v>0</v>
      </c>
      <c r="J87" s="222"/>
      <c r="M87" s="219">
        <f t="shared" si="12"/>
        <v>45566</v>
      </c>
      <c r="N87" s="223"/>
      <c r="O87" s="223"/>
      <c r="P87" s="223"/>
      <c r="Q87" s="223"/>
      <c r="R87" s="223"/>
      <c r="S87" s="223"/>
      <c r="T87" s="223"/>
      <c r="U87" s="223"/>
      <c r="V87" s="223"/>
      <c r="W87" s="223"/>
      <c r="X87" s="223"/>
      <c r="Y87" s="223"/>
      <c r="Z87" s="223"/>
      <c r="AA87" s="223"/>
      <c r="AB87" s="223"/>
      <c r="AC87" s="195">
        <f t="shared" si="24"/>
        <v>0</v>
      </c>
      <c r="AD87" s="224"/>
    </row>
    <row r="88" spans="2:30" outlineLevel="1">
      <c r="B88" s="218"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P2</v>
      </c>
      <c r="C88" s="218">
        <f>IF(C87&gt;0,C87+1,IF(DATE(YEAR('Basisdaten zum Projekt'!$C$5),MONTH('Basisdaten zum Projekt'!$C$5),1)=D88,1,0))</f>
        <v>32</v>
      </c>
      <c r="D88" s="219">
        <f t="shared" si="25"/>
        <v>45597</v>
      </c>
      <c r="E88" s="220"/>
      <c r="F88" s="168">
        <f t="shared" si="22"/>
        <v>0</v>
      </c>
      <c r="G88" s="221"/>
      <c r="H88" s="220"/>
      <c r="I88" s="168">
        <f t="shared" si="23"/>
        <v>0</v>
      </c>
      <c r="J88" s="222"/>
      <c r="M88" s="219">
        <f t="shared" si="12"/>
        <v>45597</v>
      </c>
      <c r="N88" s="223"/>
      <c r="O88" s="223"/>
      <c r="P88" s="223"/>
      <c r="Q88" s="223"/>
      <c r="R88" s="223"/>
      <c r="S88" s="223"/>
      <c r="T88" s="223"/>
      <c r="U88" s="223"/>
      <c r="V88" s="223"/>
      <c r="W88" s="223"/>
      <c r="X88" s="223"/>
      <c r="Y88" s="223"/>
      <c r="Z88" s="223"/>
      <c r="AA88" s="223"/>
      <c r="AB88" s="223"/>
      <c r="AC88" s="195">
        <f t="shared" si="24"/>
        <v>0</v>
      </c>
      <c r="AD88" s="224"/>
    </row>
    <row r="89" spans="2:30" outlineLevel="1">
      <c r="B89" s="218"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P2</v>
      </c>
      <c r="C89" s="218">
        <f>IF(C88&gt;0,C88+1,IF(DATE(YEAR('Basisdaten zum Projekt'!$C$5),MONTH('Basisdaten zum Projekt'!$C$5),1)=D89,1,0))</f>
        <v>33</v>
      </c>
      <c r="D89" s="219">
        <f t="shared" si="25"/>
        <v>45627</v>
      </c>
      <c r="E89" s="220"/>
      <c r="F89" s="168">
        <f t="shared" si="22"/>
        <v>0</v>
      </c>
      <c r="G89" s="221"/>
      <c r="H89" s="220"/>
      <c r="I89" s="168">
        <f t="shared" si="23"/>
        <v>0</v>
      </c>
      <c r="J89" s="222"/>
      <c r="M89" s="219">
        <f t="shared" si="12"/>
        <v>45627</v>
      </c>
      <c r="N89" s="223"/>
      <c r="O89" s="223"/>
      <c r="P89" s="223"/>
      <c r="Q89" s="223"/>
      <c r="R89" s="223"/>
      <c r="S89" s="223"/>
      <c r="T89" s="223"/>
      <c r="U89" s="223"/>
      <c r="V89" s="223"/>
      <c r="W89" s="223"/>
      <c r="X89" s="223"/>
      <c r="Y89" s="223"/>
      <c r="Z89" s="223"/>
      <c r="AA89" s="223"/>
      <c r="AB89" s="223"/>
      <c r="AC89" s="195">
        <f t="shared" si="24"/>
        <v>0</v>
      </c>
      <c r="AD89" s="224"/>
    </row>
    <row r="90" spans="2:30">
      <c r="B90" s="228"/>
      <c r="C90" s="229"/>
      <c r="D90" s="230">
        <f>D89</f>
        <v>45627</v>
      </c>
      <c r="E90" s="231"/>
      <c r="F90" s="232">
        <f>SUM(F78:F89)</f>
        <v>0</v>
      </c>
      <c r="G90" s="233">
        <f>SUM(G78:G89)</f>
        <v>0</v>
      </c>
      <c r="H90" s="248"/>
      <c r="I90" s="232">
        <f>SUM(I78:I89)</f>
        <v>0</v>
      </c>
      <c r="J90" s="233">
        <f>SUM(J78:J89)</f>
        <v>0</v>
      </c>
      <c r="M90" s="230">
        <f t="shared" si="12"/>
        <v>45627</v>
      </c>
      <c r="N90" s="236">
        <f>SUM(N78:N89)</f>
        <v>0</v>
      </c>
      <c r="O90" s="236">
        <f>SUM(O78:O89)</f>
        <v>0</v>
      </c>
      <c r="P90" s="236">
        <f>SUM(P78:P89)</f>
        <v>0</v>
      </c>
      <c r="Q90" s="236">
        <f>SUM(Q78:Q89)</f>
        <v>0</v>
      </c>
      <c r="R90" s="236">
        <f>SUM(R78:R89)</f>
        <v>0</v>
      </c>
      <c r="S90" s="236">
        <f t="shared" ref="S90:AB90" si="26">SUM(S78:S89)</f>
        <v>0</v>
      </c>
      <c r="T90" s="236">
        <f t="shared" si="26"/>
        <v>0</v>
      </c>
      <c r="U90" s="236">
        <f t="shared" si="26"/>
        <v>0</v>
      </c>
      <c r="V90" s="236">
        <f t="shared" si="26"/>
        <v>0</v>
      </c>
      <c r="W90" s="236">
        <f t="shared" si="26"/>
        <v>0</v>
      </c>
      <c r="X90" s="236">
        <f t="shared" si="26"/>
        <v>0</v>
      </c>
      <c r="Y90" s="236">
        <f t="shared" si="26"/>
        <v>0</v>
      </c>
      <c r="Z90" s="236">
        <f t="shared" si="26"/>
        <v>0</v>
      </c>
      <c r="AA90" s="236">
        <f t="shared" si="26"/>
        <v>0</v>
      </c>
      <c r="AB90" s="236">
        <f t="shared" si="26"/>
        <v>0</v>
      </c>
      <c r="AC90" s="236">
        <f>SUM(AC78:AC89)</f>
        <v>0</v>
      </c>
      <c r="AD90" s="224"/>
    </row>
    <row r="91" spans="2:30" ht="28.5" customHeight="1">
      <c r="B91" s="158"/>
      <c r="C91" s="158"/>
      <c r="N91" s="235">
        <f>IFERROR(N90/$H$6,0)</f>
        <v>0</v>
      </c>
      <c r="O91" s="235">
        <f>IFERROR(O90/$H$6,0)</f>
        <v>0</v>
      </c>
      <c r="P91" s="235">
        <f>IFERROR(P90/$H$6,0)</f>
        <v>0</v>
      </c>
      <c r="Q91" s="235">
        <f>IFERROR(Q90/$H$6,0)</f>
        <v>0</v>
      </c>
      <c r="R91" s="235">
        <f>IFERROR(R90/$H$6,0)</f>
        <v>0</v>
      </c>
      <c r="S91" s="235">
        <f t="shared" ref="S91:AB91" si="27">IFERROR(S90/$H$6,0)</f>
        <v>0</v>
      </c>
      <c r="T91" s="235">
        <f t="shared" si="27"/>
        <v>0</v>
      </c>
      <c r="U91" s="235">
        <f t="shared" si="27"/>
        <v>0</v>
      </c>
      <c r="V91" s="235">
        <f t="shared" si="27"/>
        <v>0</v>
      </c>
      <c r="W91" s="235">
        <f t="shared" si="27"/>
        <v>0</v>
      </c>
      <c r="X91" s="235">
        <f t="shared" si="27"/>
        <v>0</v>
      </c>
      <c r="Y91" s="235">
        <f t="shared" si="27"/>
        <v>0</v>
      </c>
      <c r="Z91" s="235">
        <f t="shared" si="27"/>
        <v>0</v>
      </c>
      <c r="AA91" s="235">
        <f t="shared" si="27"/>
        <v>0</v>
      </c>
      <c r="AB91" s="235">
        <f t="shared" si="27"/>
        <v>0</v>
      </c>
      <c r="AC91" s="235">
        <f>IFERROR(AC90/$H$6,0)</f>
        <v>0</v>
      </c>
      <c r="AD91" s="237" t="s">
        <v>394</v>
      </c>
    </row>
    <row r="92" spans="2:30">
      <c r="B92" s="158"/>
      <c r="C92" s="158"/>
      <c r="N92" s="238"/>
      <c r="O92" s="238"/>
      <c r="P92" s="238"/>
      <c r="Q92" s="238"/>
      <c r="R92" s="238"/>
      <c r="S92" s="239"/>
      <c r="T92" s="240"/>
      <c r="U92" s="241"/>
      <c r="V92" s="241"/>
      <c r="W92" s="241"/>
      <c r="X92" s="241"/>
      <c r="Y92" s="241"/>
      <c r="Z92" s="241"/>
      <c r="AA92" s="241"/>
      <c r="AB92" s="242"/>
      <c r="AC92" s="238"/>
      <c r="AD92" s="243"/>
    </row>
    <row r="93" spans="2:30" outlineLevel="1">
      <c r="B93" s="218"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P2</v>
      </c>
      <c r="C93" s="218">
        <f>IF(C89&gt;0,C89+1,IF(DATE(YEAR('Basisdaten zum Projekt'!$C$5),MONTH('Basisdaten zum Projekt'!$C$5),1)=D93,1,0))</f>
        <v>34</v>
      </c>
      <c r="D93" s="219">
        <f>DATE(YEAR(D89),MONTH(D89)+1,DAY(D89))</f>
        <v>45658</v>
      </c>
      <c r="E93" s="244"/>
      <c r="F93" s="245">
        <f t="shared" ref="F93:F104" si="28">215/12*E93</f>
        <v>0</v>
      </c>
      <c r="G93" s="246"/>
      <c r="H93" s="244"/>
      <c r="I93" s="245">
        <f t="shared" ref="I93:I104" si="29">215/12*H93</f>
        <v>0</v>
      </c>
      <c r="J93" s="247"/>
      <c r="M93" s="219">
        <f t="shared" si="12"/>
        <v>45658</v>
      </c>
      <c r="N93" s="223"/>
      <c r="O93" s="223"/>
      <c r="P93" s="223"/>
      <c r="Q93" s="223"/>
      <c r="R93" s="223"/>
      <c r="S93" s="223"/>
      <c r="T93" s="223"/>
      <c r="U93" s="223"/>
      <c r="V93" s="223"/>
      <c r="W93" s="223"/>
      <c r="X93" s="223"/>
      <c r="Y93" s="223"/>
      <c r="Z93" s="223"/>
      <c r="AA93" s="223"/>
      <c r="AB93" s="223"/>
      <c r="AC93" s="195">
        <f t="shared" ref="AC93:AC104" si="30">SUM(N93:AB93)</f>
        <v>0</v>
      </c>
      <c r="AD93" s="224"/>
    </row>
    <row r="94" spans="2:30" outlineLevel="1">
      <c r="B94" s="218"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P2</v>
      </c>
      <c r="C94" s="218">
        <f>IF(C93&gt;0,C93+1,IF(DATE(YEAR('Basisdaten zum Projekt'!$C$5),MONTH('Basisdaten zum Projekt'!$C$5),1)=D94,1,0))</f>
        <v>35</v>
      </c>
      <c r="D94" s="219">
        <f t="shared" ref="D94:D104" si="31">DATE(YEAR(D93),MONTH(D93)+1,DAY(D93))</f>
        <v>45689</v>
      </c>
      <c r="E94" s="220"/>
      <c r="F94" s="168">
        <f t="shared" si="28"/>
        <v>0</v>
      </c>
      <c r="G94" s="221"/>
      <c r="H94" s="220"/>
      <c r="I94" s="168">
        <f t="shared" si="29"/>
        <v>0</v>
      </c>
      <c r="J94" s="222"/>
      <c r="M94" s="219">
        <f t="shared" si="12"/>
        <v>45689</v>
      </c>
      <c r="N94" s="223"/>
      <c r="O94" s="223"/>
      <c r="P94" s="223"/>
      <c r="Q94" s="223"/>
      <c r="R94" s="223"/>
      <c r="S94" s="223"/>
      <c r="T94" s="223"/>
      <c r="U94" s="223"/>
      <c r="V94" s="223"/>
      <c r="W94" s="223"/>
      <c r="X94" s="223"/>
      <c r="Y94" s="223"/>
      <c r="Z94" s="223"/>
      <c r="AA94" s="223"/>
      <c r="AB94" s="223"/>
      <c r="AC94" s="195">
        <f t="shared" si="30"/>
        <v>0</v>
      </c>
      <c r="AD94" s="224"/>
    </row>
    <row r="95" spans="2:30" outlineLevel="1">
      <c r="B95" s="218"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P2</v>
      </c>
      <c r="C95" s="218">
        <f>IF(C94&gt;0,C94+1,IF(DATE(YEAR('Basisdaten zum Projekt'!$C$5),MONTH('Basisdaten zum Projekt'!$C$5),1)=D95,1,0))</f>
        <v>36</v>
      </c>
      <c r="D95" s="219">
        <f t="shared" si="31"/>
        <v>45717</v>
      </c>
      <c r="E95" s="220"/>
      <c r="F95" s="168">
        <f t="shared" si="28"/>
        <v>0</v>
      </c>
      <c r="G95" s="221"/>
      <c r="H95" s="220"/>
      <c r="I95" s="168">
        <f t="shared" si="29"/>
        <v>0</v>
      </c>
      <c r="J95" s="222"/>
      <c r="M95" s="219">
        <f t="shared" si="12"/>
        <v>45717</v>
      </c>
      <c r="N95" s="223"/>
      <c r="O95" s="223"/>
      <c r="P95" s="223"/>
      <c r="Q95" s="223"/>
      <c r="R95" s="223"/>
      <c r="S95" s="223"/>
      <c r="T95" s="223"/>
      <c r="U95" s="223"/>
      <c r="V95" s="223"/>
      <c r="W95" s="223"/>
      <c r="X95" s="223"/>
      <c r="Y95" s="223"/>
      <c r="Z95" s="223"/>
      <c r="AA95" s="223"/>
      <c r="AB95" s="223"/>
      <c r="AC95" s="195">
        <f t="shared" si="30"/>
        <v>0</v>
      </c>
      <c r="AD95" s="224"/>
    </row>
    <row r="96" spans="2:30" outlineLevel="1">
      <c r="B96" s="218"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8">
        <f>IF(C95&gt;0,C95+1,IF(DATE(YEAR('Basisdaten zum Projekt'!$C$5),MONTH('Basisdaten zum Projekt'!$C$5),1)=D96,1,0))</f>
        <v>37</v>
      </c>
      <c r="D96" s="219">
        <f t="shared" si="31"/>
        <v>45748</v>
      </c>
      <c r="E96" s="220"/>
      <c r="F96" s="168">
        <f t="shared" si="28"/>
        <v>0</v>
      </c>
      <c r="G96" s="221"/>
      <c r="H96" s="220"/>
      <c r="I96" s="168">
        <f t="shared" si="29"/>
        <v>0</v>
      </c>
      <c r="J96" s="222"/>
      <c r="M96" s="219">
        <f t="shared" si="12"/>
        <v>45748</v>
      </c>
      <c r="N96" s="223"/>
      <c r="O96" s="223"/>
      <c r="P96" s="223"/>
      <c r="Q96" s="223"/>
      <c r="R96" s="223"/>
      <c r="S96" s="223"/>
      <c r="T96" s="223"/>
      <c r="U96" s="223"/>
      <c r="V96" s="223"/>
      <c r="W96" s="223"/>
      <c r="X96" s="223"/>
      <c r="Y96" s="223"/>
      <c r="Z96" s="223"/>
      <c r="AA96" s="223"/>
      <c r="AB96" s="223"/>
      <c r="AC96" s="195">
        <f t="shared" si="30"/>
        <v>0</v>
      </c>
      <c r="AD96" s="224"/>
    </row>
    <row r="97" spans="2:30" outlineLevel="1">
      <c r="B97" s="218"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8">
        <f>IF(C96&gt;0,C96+1,IF(DATE(YEAR('Basisdaten zum Projekt'!$C$5),MONTH('Basisdaten zum Projekt'!$C$5),1)=D97,1,0))</f>
        <v>38</v>
      </c>
      <c r="D97" s="219">
        <f t="shared" si="31"/>
        <v>45778</v>
      </c>
      <c r="E97" s="220"/>
      <c r="F97" s="168">
        <f t="shared" si="28"/>
        <v>0</v>
      </c>
      <c r="G97" s="221"/>
      <c r="H97" s="220"/>
      <c r="I97" s="168">
        <f t="shared" si="29"/>
        <v>0</v>
      </c>
      <c r="J97" s="222"/>
      <c r="M97" s="219">
        <f t="shared" si="12"/>
        <v>45778</v>
      </c>
      <c r="N97" s="223"/>
      <c r="O97" s="223"/>
      <c r="P97" s="223"/>
      <c r="Q97" s="223"/>
      <c r="R97" s="223"/>
      <c r="S97" s="223"/>
      <c r="T97" s="223"/>
      <c r="U97" s="223"/>
      <c r="V97" s="223"/>
      <c r="W97" s="223"/>
      <c r="X97" s="223"/>
      <c r="Y97" s="223"/>
      <c r="Z97" s="223"/>
      <c r="AA97" s="223"/>
      <c r="AB97" s="223"/>
      <c r="AC97" s="195">
        <f t="shared" si="30"/>
        <v>0</v>
      </c>
      <c r="AD97" s="224"/>
    </row>
    <row r="98" spans="2:30" outlineLevel="1">
      <c r="B98" s="218"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8">
        <f>IF(C97&gt;0,C97+1,IF(DATE(YEAR('Basisdaten zum Projekt'!$C$5),MONTH('Basisdaten zum Projekt'!$C$5),1)=D98,1,0))</f>
        <v>39</v>
      </c>
      <c r="D98" s="219">
        <f t="shared" si="31"/>
        <v>45809</v>
      </c>
      <c r="E98" s="220"/>
      <c r="F98" s="168">
        <f t="shared" si="28"/>
        <v>0</v>
      </c>
      <c r="G98" s="221"/>
      <c r="H98" s="220"/>
      <c r="I98" s="168">
        <f t="shared" si="29"/>
        <v>0</v>
      </c>
      <c r="J98" s="222"/>
      <c r="M98" s="219">
        <f t="shared" si="12"/>
        <v>45809</v>
      </c>
      <c r="N98" s="223"/>
      <c r="O98" s="223"/>
      <c r="P98" s="223"/>
      <c r="Q98" s="223"/>
      <c r="R98" s="223"/>
      <c r="S98" s="223"/>
      <c r="T98" s="223"/>
      <c r="U98" s="223"/>
      <c r="V98" s="223"/>
      <c r="W98" s="223"/>
      <c r="X98" s="223"/>
      <c r="Y98" s="223"/>
      <c r="Z98" s="223"/>
      <c r="AA98" s="223"/>
      <c r="AB98" s="223"/>
      <c r="AC98" s="195">
        <f t="shared" si="30"/>
        <v>0</v>
      </c>
      <c r="AD98" s="224"/>
    </row>
    <row r="99" spans="2:30" outlineLevel="1">
      <c r="B99" s="218"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8">
        <f>IF(C98&gt;0,C98+1,IF(DATE(YEAR('Basisdaten zum Projekt'!$C$5),MONTH('Basisdaten zum Projekt'!$C$5),1)=D99,1,0))</f>
        <v>40</v>
      </c>
      <c r="D99" s="219">
        <f t="shared" si="31"/>
        <v>45839</v>
      </c>
      <c r="E99" s="220"/>
      <c r="F99" s="168">
        <f t="shared" si="28"/>
        <v>0</v>
      </c>
      <c r="G99" s="221"/>
      <c r="H99" s="220"/>
      <c r="I99" s="168">
        <f t="shared" si="29"/>
        <v>0</v>
      </c>
      <c r="J99" s="222"/>
      <c r="M99" s="219">
        <f t="shared" si="12"/>
        <v>45839</v>
      </c>
      <c r="N99" s="223"/>
      <c r="O99" s="223"/>
      <c r="P99" s="223"/>
      <c r="Q99" s="223"/>
      <c r="R99" s="223"/>
      <c r="S99" s="223"/>
      <c r="T99" s="223"/>
      <c r="U99" s="223"/>
      <c r="V99" s="223"/>
      <c r="W99" s="223"/>
      <c r="X99" s="223"/>
      <c r="Y99" s="223"/>
      <c r="Z99" s="223"/>
      <c r="AA99" s="223"/>
      <c r="AB99" s="223"/>
      <c r="AC99" s="195">
        <f t="shared" si="30"/>
        <v>0</v>
      </c>
      <c r="AD99" s="224"/>
    </row>
    <row r="100" spans="2:30" outlineLevel="1">
      <c r="B100" s="218"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8">
        <f>IF(C99&gt;0,C99+1,IF(DATE(YEAR('Basisdaten zum Projekt'!$C$5),MONTH('Basisdaten zum Projekt'!$C$5),1)=D100,1,0))</f>
        <v>41</v>
      </c>
      <c r="D100" s="219">
        <f t="shared" si="31"/>
        <v>45870</v>
      </c>
      <c r="E100" s="220"/>
      <c r="F100" s="168">
        <f t="shared" si="28"/>
        <v>0</v>
      </c>
      <c r="G100" s="221"/>
      <c r="H100" s="220"/>
      <c r="I100" s="168">
        <f t="shared" si="29"/>
        <v>0</v>
      </c>
      <c r="J100" s="222"/>
      <c r="M100" s="219">
        <f t="shared" si="12"/>
        <v>45870</v>
      </c>
      <c r="N100" s="223"/>
      <c r="O100" s="223"/>
      <c r="P100" s="223"/>
      <c r="Q100" s="223"/>
      <c r="R100" s="223"/>
      <c r="S100" s="223"/>
      <c r="T100" s="223"/>
      <c r="U100" s="223"/>
      <c r="V100" s="223"/>
      <c r="W100" s="223"/>
      <c r="X100" s="223"/>
      <c r="Y100" s="223"/>
      <c r="Z100" s="223"/>
      <c r="AA100" s="223"/>
      <c r="AB100" s="223"/>
      <c r="AC100" s="195">
        <f t="shared" si="30"/>
        <v>0</v>
      </c>
      <c r="AD100" s="224"/>
    </row>
    <row r="101" spans="2:30" outlineLevel="1">
      <c r="B101" s="218"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8">
        <f>IF(C100&gt;0,C100+1,IF(DATE(YEAR('Basisdaten zum Projekt'!$C$5),MONTH('Basisdaten zum Projekt'!$C$5),1)=D101,1,0))</f>
        <v>42</v>
      </c>
      <c r="D101" s="219">
        <f t="shared" si="31"/>
        <v>45901</v>
      </c>
      <c r="E101" s="220"/>
      <c r="F101" s="168">
        <f t="shared" si="28"/>
        <v>0</v>
      </c>
      <c r="G101" s="221"/>
      <c r="H101" s="220"/>
      <c r="I101" s="168">
        <f t="shared" si="29"/>
        <v>0</v>
      </c>
      <c r="J101" s="222"/>
      <c r="M101" s="219">
        <f t="shared" si="12"/>
        <v>45901</v>
      </c>
      <c r="N101" s="223"/>
      <c r="O101" s="223"/>
      <c r="P101" s="223"/>
      <c r="Q101" s="223"/>
      <c r="R101" s="223"/>
      <c r="S101" s="223"/>
      <c r="T101" s="223"/>
      <c r="U101" s="223"/>
      <c r="V101" s="223"/>
      <c r="W101" s="223"/>
      <c r="X101" s="223"/>
      <c r="Y101" s="223"/>
      <c r="Z101" s="223"/>
      <c r="AA101" s="223"/>
      <c r="AB101" s="223"/>
      <c r="AC101" s="195">
        <f t="shared" si="30"/>
        <v>0</v>
      </c>
      <c r="AD101" s="224"/>
    </row>
    <row r="102" spans="2:30" outlineLevel="1">
      <c r="B102" s="218"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8">
        <f>IF(C101&gt;0,C101+1,IF(DATE(YEAR('Basisdaten zum Projekt'!$C$5),MONTH('Basisdaten zum Projekt'!$C$5),1)=D102,1,0))</f>
        <v>43</v>
      </c>
      <c r="D102" s="219">
        <f t="shared" si="31"/>
        <v>45931</v>
      </c>
      <c r="E102" s="220"/>
      <c r="F102" s="168">
        <f t="shared" si="28"/>
        <v>0</v>
      </c>
      <c r="G102" s="221"/>
      <c r="H102" s="220"/>
      <c r="I102" s="168">
        <f t="shared" si="29"/>
        <v>0</v>
      </c>
      <c r="J102" s="222"/>
      <c r="M102" s="219">
        <f t="shared" si="12"/>
        <v>45931</v>
      </c>
      <c r="N102" s="223"/>
      <c r="O102" s="223"/>
      <c r="P102" s="223"/>
      <c r="Q102" s="223"/>
      <c r="R102" s="223"/>
      <c r="S102" s="223"/>
      <c r="T102" s="223"/>
      <c r="U102" s="223"/>
      <c r="V102" s="223"/>
      <c r="W102" s="223"/>
      <c r="X102" s="223"/>
      <c r="Y102" s="223"/>
      <c r="Z102" s="223"/>
      <c r="AA102" s="223"/>
      <c r="AB102" s="223"/>
      <c r="AC102" s="195">
        <f t="shared" si="30"/>
        <v>0</v>
      </c>
      <c r="AD102" s="224"/>
    </row>
    <row r="103" spans="2:30" outlineLevel="1">
      <c r="B103" s="218"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8">
        <f>IF(C102&gt;0,C102+1,IF(DATE(YEAR('Basisdaten zum Projekt'!$C$5),MONTH('Basisdaten zum Projekt'!$C$5),1)=D103,1,0))</f>
        <v>44</v>
      </c>
      <c r="D103" s="219">
        <f t="shared" si="31"/>
        <v>45962</v>
      </c>
      <c r="E103" s="220"/>
      <c r="F103" s="168">
        <f t="shared" si="28"/>
        <v>0</v>
      </c>
      <c r="G103" s="221"/>
      <c r="H103" s="220"/>
      <c r="I103" s="168">
        <f t="shared" si="29"/>
        <v>0</v>
      </c>
      <c r="J103" s="222"/>
      <c r="M103" s="219">
        <f t="shared" si="12"/>
        <v>45962</v>
      </c>
      <c r="N103" s="223"/>
      <c r="O103" s="223"/>
      <c r="P103" s="223"/>
      <c r="Q103" s="223"/>
      <c r="R103" s="223"/>
      <c r="S103" s="223"/>
      <c r="T103" s="223"/>
      <c r="U103" s="223"/>
      <c r="V103" s="223"/>
      <c r="W103" s="223"/>
      <c r="X103" s="223"/>
      <c r="Y103" s="223"/>
      <c r="Z103" s="223"/>
      <c r="AA103" s="223"/>
      <c r="AB103" s="223"/>
      <c r="AC103" s="195">
        <f t="shared" si="30"/>
        <v>0</v>
      </c>
      <c r="AD103" s="224"/>
    </row>
    <row r="104" spans="2:30" outlineLevel="1">
      <c r="B104" s="218"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8">
        <f>IF(C103&gt;0,C103+1,IF(DATE(YEAR('Basisdaten zum Projekt'!$C$5),MONTH('Basisdaten zum Projekt'!$C$5),1)=D104,1,0))</f>
        <v>45</v>
      </c>
      <c r="D104" s="219">
        <f t="shared" si="31"/>
        <v>45992</v>
      </c>
      <c r="E104" s="220"/>
      <c r="F104" s="168">
        <f t="shared" si="28"/>
        <v>0</v>
      </c>
      <c r="G104" s="221"/>
      <c r="H104" s="220"/>
      <c r="I104" s="168">
        <f t="shared" si="29"/>
        <v>0</v>
      </c>
      <c r="J104" s="222"/>
      <c r="M104" s="219">
        <f t="shared" si="12"/>
        <v>45992</v>
      </c>
      <c r="N104" s="223"/>
      <c r="O104" s="223"/>
      <c r="P104" s="223"/>
      <c r="Q104" s="223"/>
      <c r="R104" s="223"/>
      <c r="S104" s="223"/>
      <c r="T104" s="223"/>
      <c r="U104" s="223"/>
      <c r="V104" s="223"/>
      <c r="W104" s="223"/>
      <c r="X104" s="223"/>
      <c r="Y104" s="223"/>
      <c r="Z104" s="223"/>
      <c r="AA104" s="223"/>
      <c r="AB104" s="223"/>
      <c r="AC104" s="195">
        <f t="shared" si="30"/>
        <v>0</v>
      </c>
      <c r="AD104" s="224"/>
    </row>
    <row r="105" spans="2:30">
      <c r="B105" s="228"/>
      <c r="C105" s="229"/>
      <c r="D105" s="230">
        <f>D104</f>
        <v>45992</v>
      </c>
      <c r="E105" s="231"/>
      <c r="F105" s="232">
        <f>SUM(F93:F104)</f>
        <v>0</v>
      </c>
      <c r="G105" s="233">
        <f>SUM(G93:G104)</f>
        <v>0</v>
      </c>
      <c r="H105" s="234"/>
      <c r="I105" s="232">
        <f>SUM(I93:I104)</f>
        <v>0</v>
      </c>
      <c r="J105" s="233">
        <f>SUM(J93:J104)</f>
        <v>0</v>
      </c>
      <c r="M105" s="230">
        <f t="shared" si="12"/>
        <v>45992</v>
      </c>
      <c r="N105" s="236">
        <f>SUM(N93:N104)</f>
        <v>0</v>
      </c>
      <c r="O105" s="236">
        <f>SUM(O93:O104)</f>
        <v>0</v>
      </c>
      <c r="P105" s="236">
        <f>SUM(P93:P104)</f>
        <v>0</v>
      </c>
      <c r="Q105" s="236">
        <f>SUM(Q93:Q104)</f>
        <v>0</v>
      </c>
      <c r="R105" s="236">
        <f>SUM(R93:R104)</f>
        <v>0</v>
      </c>
      <c r="S105" s="236">
        <f t="shared" ref="S105:AB105" si="32">SUM(S93:S104)</f>
        <v>0</v>
      </c>
      <c r="T105" s="236">
        <f t="shared" si="32"/>
        <v>0</v>
      </c>
      <c r="U105" s="236">
        <f t="shared" si="32"/>
        <v>0</v>
      </c>
      <c r="V105" s="236">
        <f t="shared" si="32"/>
        <v>0</v>
      </c>
      <c r="W105" s="236">
        <f t="shared" si="32"/>
        <v>0</v>
      </c>
      <c r="X105" s="236">
        <f t="shared" si="32"/>
        <v>0</v>
      </c>
      <c r="Y105" s="236">
        <f t="shared" si="32"/>
        <v>0</v>
      </c>
      <c r="Z105" s="236">
        <f t="shared" si="32"/>
        <v>0</v>
      </c>
      <c r="AA105" s="236">
        <f t="shared" si="32"/>
        <v>0</v>
      </c>
      <c r="AB105" s="236">
        <f t="shared" si="32"/>
        <v>0</v>
      </c>
      <c r="AC105" s="236">
        <f>SUM(AC93:AC104)</f>
        <v>0</v>
      </c>
      <c r="AD105" s="224"/>
    </row>
    <row r="106" spans="2:30" ht="28.5" customHeight="1">
      <c r="B106" s="158"/>
      <c r="C106" s="158"/>
      <c r="N106" s="235">
        <f>IFERROR(N105/$H$6,0)</f>
        <v>0</v>
      </c>
      <c r="O106" s="235">
        <f>IFERROR(O105/$H$6,0)</f>
        <v>0</v>
      </c>
      <c r="P106" s="235">
        <f>IFERROR(P105/$H$6,0)</f>
        <v>0</v>
      </c>
      <c r="Q106" s="235">
        <f>IFERROR(Q105/$H$6,0)</f>
        <v>0</v>
      </c>
      <c r="R106" s="235">
        <f>IFERROR(R105/$H$6,0)</f>
        <v>0</v>
      </c>
      <c r="S106" s="235">
        <f t="shared" ref="S106:AB106" si="33">IFERROR(S105/$H$6,0)</f>
        <v>0</v>
      </c>
      <c r="T106" s="235">
        <f t="shared" si="33"/>
        <v>0</v>
      </c>
      <c r="U106" s="235">
        <f t="shared" si="33"/>
        <v>0</v>
      </c>
      <c r="V106" s="235">
        <f t="shared" si="33"/>
        <v>0</v>
      </c>
      <c r="W106" s="235">
        <f t="shared" si="33"/>
        <v>0</v>
      </c>
      <c r="X106" s="235">
        <f t="shared" si="33"/>
        <v>0</v>
      </c>
      <c r="Y106" s="235">
        <f t="shared" si="33"/>
        <v>0</v>
      </c>
      <c r="Z106" s="235">
        <f t="shared" si="33"/>
        <v>0</v>
      </c>
      <c r="AA106" s="235">
        <f t="shared" si="33"/>
        <v>0</v>
      </c>
      <c r="AB106" s="235">
        <f t="shared" si="33"/>
        <v>0</v>
      </c>
      <c r="AC106" s="235">
        <f>IFERROR(AC105/$H$6,0)</f>
        <v>0</v>
      </c>
      <c r="AD106" s="237" t="s">
        <v>394</v>
      </c>
    </row>
    <row r="107" spans="2:30">
      <c r="B107" s="158"/>
      <c r="C107" s="158"/>
      <c r="N107" s="238"/>
      <c r="O107" s="238"/>
      <c r="P107" s="238"/>
      <c r="Q107" s="238"/>
      <c r="R107" s="238"/>
      <c r="S107" s="239"/>
      <c r="T107" s="240"/>
      <c r="U107" s="241"/>
      <c r="V107" s="241"/>
      <c r="W107" s="241"/>
      <c r="X107" s="241"/>
      <c r="Y107" s="241"/>
      <c r="Z107" s="241"/>
      <c r="AA107" s="241"/>
      <c r="AB107" s="242"/>
      <c r="AC107" s="238"/>
      <c r="AD107" s="243"/>
    </row>
    <row r="108" spans="2:30" outlineLevel="1">
      <c r="B108" s="218"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8">
        <f>IF(C104&gt;0,C104+1,IF(DATE(YEAR('Basisdaten zum Projekt'!$C$5),MONTH('Basisdaten zum Projekt'!$C$5),1)=D108,1,0))</f>
        <v>46</v>
      </c>
      <c r="D108" s="219">
        <f>DATE(YEAR(D104),MONTH(D104)+1,DAY(D104))</f>
        <v>46023</v>
      </c>
      <c r="E108" s="220"/>
      <c r="F108" s="168">
        <f t="shared" ref="F108:F119" si="34">215/12*E108</f>
        <v>0</v>
      </c>
      <c r="G108" s="221"/>
      <c r="H108" s="220"/>
      <c r="I108" s="168">
        <f t="shared" ref="I108:I119" si="35">215/12*H108</f>
        <v>0</v>
      </c>
      <c r="J108" s="222"/>
      <c r="M108" s="219">
        <f t="shared" ref="M108:M150" si="36">D108</f>
        <v>46023</v>
      </c>
      <c r="N108" s="223"/>
      <c r="O108" s="223"/>
      <c r="P108" s="223"/>
      <c r="Q108" s="223"/>
      <c r="R108" s="223"/>
      <c r="S108" s="223"/>
      <c r="T108" s="223"/>
      <c r="U108" s="223"/>
      <c r="V108" s="223"/>
      <c r="W108" s="223"/>
      <c r="X108" s="223"/>
      <c r="Y108" s="223"/>
      <c r="Z108" s="223"/>
      <c r="AA108" s="223"/>
      <c r="AB108" s="223"/>
      <c r="AC108" s="195">
        <f t="shared" ref="AC108:AC119" si="37">SUM(N108:AB108)</f>
        <v>0</v>
      </c>
      <c r="AD108" s="224"/>
    </row>
    <row r="109" spans="2:30" outlineLevel="1">
      <c r="B109" s="218"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8">
        <f>IF(C108&gt;0,C108+1,IF(DATE(YEAR('Basisdaten zum Projekt'!$C$5),MONTH('Basisdaten zum Projekt'!$C$5),1)=D109,1,0))</f>
        <v>47</v>
      </c>
      <c r="D109" s="219">
        <f t="shared" ref="D109:D119" si="38">DATE(YEAR(D108),MONTH(D108)+1,DAY(D108))</f>
        <v>46054</v>
      </c>
      <c r="E109" s="220"/>
      <c r="F109" s="168">
        <f t="shared" si="34"/>
        <v>0</v>
      </c>
      <c r="G109" s="221"/>
      <c r="H109" s="220"/>
      <c r="I109" s="168">
        <f t="shared" si="35"/>
        <v>0</v>
      </c>
      <c r="J109" s="222"/>
      <c r="M109" s="219">
        <f t="shared" si="36"/>
        <v>46054</v>
      </c>
      <c r="N109" s="223"/>
      <c r="O109" s="223"/>
      <c r="P109" s="223"/>
      <c r="Q109" s="223"/>
      <c r="R109" s="223"/>
      <c r="S109" s="223"/>
      <c r="T109" s="223"/>
      <c r="U109" s="223"/>
      <c r="V109" s="223"/>
      <c r="W109" s="223"/>
      <c r="X109" s="223"/>
      <c r="Y109" s="223"/>
      <c r="Z109" s="223"/>
      <c r="AA109" s="223"/>
      <c r="AB109" s="223"/>
      <c r="AC109" s="195">
        <f t="shared" si="37"/>
        <v>0</v>
      </c>
      <c r="AD109" s="224"/>
    </row>
    <row r="110" spans="2:30" outlineLevel="1">
      <c r="B110" s="218"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8">
        <f>IF(C109&gt;0,C109+1,IF(DATE(YEAR('Basisdaten zum Projekt'!$C$5),MONTH('Basisdaten zum Projekt'!$C$5),1)=D110,1,0))</f>
        <v>48</v>
      </c>
      <c r="D110" s="219">
        <f t="shared" si="38"/>
        <v>46082</v>
      </c>
      <c r="E110" s="220"/>
      <c r="F110" s="168">
        <f t="shared" si="34"/>
        <v>0</v>
      </c>
      <c r="G110" s="221"/>
      <c r="H110" s="220"/>
      <c r="I110" s="168">
        <f t="shared" si="35"/>
        <v>0</v>
      </c>
      <c r="J110" s="222"/>
      <c r="M110" s="219">
        <f t="shared" si="36"/>
        <v>46082</v>
      </c>
      <c r="N110" s="223"/>
      <c r="O110" s="223"/>
      <c r="P110" s="223"/>
      <c r="Q110" s="223"/>
      <c r="R110" s="223"/>
      <c r="S110" s="223"/>
      <c r="T110" s="223"/>
      <c r="U110" s="223"/>
      <c r="V110" s="223"/>
      <c r="W110" s="223"/>
      <c r="X110" s="223"/>
      <c r="Y110" s="223"/>
      <c r="Z110" s="223"/>
      <c r="AA110" s="223"/>
      <c r="AB110" s="223"/>
      <c r="AC110" s="195">
        <f t="shared" si="37"/>
        <v>0</v>
      </c>
      <c r="AD110" s="224"/>
    </row>
    <row r="111" spans="2:30" outlineLevel="1">
      <c r="B111" s="218"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8">
        <f>IF(C110&gt;0,C110+1,IF(DATE(YEAR('Basisdaten zum Projekt'!$C$5),MONTH('Basisdaten zum Projekt'!$C$5),1)=D111,1,0))</f>
        <v>49</v>
      </c>
      <c r="D111" s="219">
        <f t="shared" si="38"/>
        <v>46113</v>
      </c>
      <c r="E111" s="220"/>
      <c r="F111" s="168">
        <f t="shared" si="34"/>
        <v>0</v>
      </c>
      <c r="G111" s="221"/>
      <c r="H111" s="220"/>
      <c r="I111" s="168">
        <f t="shared" si="35"/>
        <v>0</v>
      </c>
      <c r="J111" s="222"/>
      <c r="M111" s="219">
        <f t="shared" si="36"/>
        <v>46113</v>
      </c>
      <c r="N111" s="223"/>
      <c r="O111" s="223"/>
      <c r="P111" s="223"/>
      <c r="Q111" s="223"/>
      <c r="R111" s="223"/>
      <c r="S111" s="223"/>
      <c r="T111" s="223"/>
      <c r="U111" s="223"/>
      <c r="V111" s="223"/>
      <c r="W111" s="223"/>
      <c r="X111" s="223"/>
      <c r="Y111" s="223"/>
      <c r="Z111" s="223"/>
      <c r="AA111" s="223"/>
      <c r="AB111" s="223"/>
      <c r="AC111" s="195">
        <f t="shared" si="37"/>
        <v>0</v>
      </c>
      <c r="AD111" s="224"/>
    </row>
    <row r="112" spans="2:30" outlineLevel="1">
      <c r="B112" s="218"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8">
        <f>IF(C111&gt;0,C111+1,IF(DATE(YEAR('Basisdaten zum Projekt'!$C$5),MONTH('Basisdaten zum Projekt'!$C$5),1)=D112,1,0))</f>
        <v>50</v>
      </c>
      <c r="D112" s="219">
        <f t="shared" si="38"/>
        <v>46143</v>
      </c>
      <c r="E112" s="220"/>
      <c r="F112" s="168">
        <f t="shared" si="34"/>
        <v>0</v>
      </c>
      <c r="G112" s="221"/>
      <c r="H112" s="220"/>
      <c r="I112" s="168">
        <f t="shared" si="35"/>
        <v>0</v>
      </c>
      <c r="J112" s="222"/>
      <c r="M112" s="219">
        <f t="shared" si="36"/>
        <v>46143</v>
      </c>
      <c r="N112" s="223"/>
      <c r="O112" s="223"/>
      <c r="P112" s="223"/>
      <c r="Q112" s="223"/>
      <c r="R112" s="223"/>
      <c r="S112" s="223"/>
      <c r="T112" s="223"/>
      <c r="U112" s="223"/>
      <c r="V112" s="223"/>
      <c r="W112" s="223"/>
      <c r="X112" s="223"/>
      <c r="Y112" s="223"/>
      <c r="Z112" s="223"/>
      <c r="AA112" s="223"/>
      <c r="AB112" s="223"/>
      <c r="AC112" s="195">
        <f t="shared" si="37"/>
        <v>0</v>
      </c>
      <c r="AD112" s="224"/>
    </row>
    <row r="113" spans="2:30" outlineLevel="1">
      <c r="B113" s="218"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8">
        <f>IF(C112&gt;0,C112+1,IF(DATE(YEAR('Basisdaten zum Projekt'!$C$5),MONTH('Basisdaten zum Projekt'!$C$5),1)=D113,1,0))</f>
        <v>51</v>
      </c>
      <c r="D113" s="219">
        <f t="shared" si="38"/>
        <v>46174</v>
      </c>
      <c r="E113" s="220"/>
      <c r="F113" s="168">
        <f t="shared" si="34"/>
        <v>0</v>
      </c>
      <c r="G113" s="221"/>
      <c r="H113" s="220"/>
      <c r="I113" s="168">
        <f t="shared" si="35"/>
        <v>0</v>
      </c>
      <c r="J113" s="222"/>
      <c r="M113" s="219">
        <f t="shared" si="36"/>
        <v>46174</v>
      </c>
      <c r="N113" s="223"/>
      <c r="O113" s="223"/>
      <c r="P113" s="223"/>
      <c r="Q113" s="223"/>
      <c r="R113" s="223"/>
      <c r="S113" s="223"/>
      <c r="T113" s="223"/>
      <c r="U113" s="223"/>
      <c r="V113" s="223"/>
      <c r="W113" s="223"/>
      <c r="X113" s="223"/>
      <c r="Y113" s="223"/>
      <c r="Z113" s="223"/>
      <c r="AA113" s="223"/>
      <c r="AB113" s="223"/>
      <c r="AC113" s="195">
        <f t="shared" si="37"/>
        <v>0</v>
      </c>
      <c r="AD113" s="224"/>
    </row>
    <row r="114" spans="2:30" outlineLevel="1">
      <c r="B114" s="218"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8">
        <f>IF(C113&gt;0,C113+1,IF(DATE(YEAR('Basisdaten zum Projekt'!$C$5),MONTH('Basisdaten zum Projekt'!$C$5),1)=D114,1,0))</f>
        <v>52</v>
      </c>
      <c r="D114" s="219">
        <f t="shared" si="38"/>
        <v>46204</v>
      </c>
      <c r="E114" s="220"/>
      <c r="F114" s="168">
        <f t="shared" si="34"/>
        <v>0</v>
      </c>
      <c r="G114" s="221"/>
      <c r="H114" s="220"/>
      <c r="I114" s="168">
        <f t="shared" si="35"/>
        <v>0</v>
      </c>
      <c r="J114" s="222"/>
      <c r="M114" s="219">
        <f t="shared" si="36"/>
        <v>46204</v>
      </c>
      <c r="N114" s="223"/>
      <c r="O114" s="223"/>
      <c r="P114" s="223"/>
      <c r="Q114" s="223"/>
      <c r="R114" s="223"/>
      <c r="S114" s="223"/>
      <c r="T114" s="223"/>
      <c r="U114" s="223"/>
      <c r="V114" s="223"/>
      <c r="W114" s="223"/>
      <c r="X114" s="223"/>
      <c r="Y114" s="223"/>
      <c r="Z114" s="223"/>
      <c r="AA114" s="223"/>
      <c r="AB114" s="223"/>
      <c r="AC114" s="195">
        <f t="shared" si="37"/>
        <v>0</v>
      </c>
      <c r="AD114" s="224"/>
    </row>
    <row r="115" spans="2:30" outlineLevel="1">
      <c r="B115" s="218"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8">
        <f>IF(C114&gt;0,C114+1,IF(DATE(YEAR('Basisdaten zum Projekt'!$C$5),MONTH('Basisdaten zum Projekt'!$C$5),1)=D115,1,0))</f>
        <v>53</v>
      </c>
      <c r="D115" s="219">
        <f t="shared" si="38"/>
        <v>46235</v>
      </c>
      <c r="E115" s="220"/>
      <c r="F115" s="168">
        <f t="shared" si="34"/>
        <v>0</v>
      </c>
      <c r="G115" s="221"/>
      <c r="H115" s="220"/>
      <c r="I115" s="168">
        <f t="shared" si="35"/>
        <v>0</v>
      </c>
      <c r="J115" s="222"/>
      <c r="M115" s="219">
        <f t="shared" si="36"/>
        <v>46235</v>
      </c>
      <c r="N115" s="223"/>
      <c r="O115" s="223"/>
      <c r="P115" s="223"/>
      <c r="Q115" s="223"/>
      <c r="R115" s="223"/>
      <c r="S115" s="223"/>
      <c r="T115" s="223"/>
      <c r="U115" s="223"/>
      <c r="V115" s="223"/>
      <c r="W115" s="223"/>
      <c r="X115" s="223"/>
      <c r="Y115" s="223"/>
      <c r="Z115" s="223"/>
      <c r="AA115" s="223"/>
      <c r="AB115" s="223"/>
      <c r="AC115" s="195">
        <f t="shared" si="37"/>
        <v>0</v>
      </c>
      <c r="AD115" s="224"/>
    </row>
    <row r="116" spans="2:30" outlineLevel="1">
      <c r="B116" s="218"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8">
        <f>IF(C115&gt;0,C115+1,IF(DATE(YEAR('Basisdaten zum Projekt'!$C$5),MONTH('Basisdaten zum Projekt'!$C$5),1)=D116,1,0))</f>
        <v>54</v>
      </c>
      <c r="D116" s="219">
        <f t="shared" si="38"/>
        <v>46266</v>
      </c>
      <c r="E116" s="220"/>
      <c r="F116" s="168">
        <f t="shared" si="34"/>
        <v>0</v>
      </c>
      <c r="G116" s="221"/>
      <c r="H116" s="220"/>
      <c r="I116" s="168">
        <f t="shared" si="35"/>
        <v>0</v>
      </c>
      <c r="J116" s="222"/>
      <c r="M116" s="219">
        <f t="shared" si="36"/>
        <v>46266</v>
      </c>
      <c r="N116" s="223"/>
      <c r="O116" s="223"/>
      <c r="P116" s="223"/>
      <c r="Q116" s="223"/>
      <c r="R116" s="223"/>
      <c r="S116" s="223"/>
      <c r="T116" s="223"/>
      <c r="U116" s="223"/>
      <c r="V116" s="223"/>
      <c r="W116" s="223"/>
      <c r="X116" s="223"/>
      <c r="Y116" s="223"/>
      <c r="Z116" s="223"/>
      <c r="AA116" s="223"/>
      <c r="AB116" s="223"/>
      <c r="AC116" s="195">
        <f t="shared" si="37"/>
        <v>0</v>
      </c>
      <c r="AD116" s="224"/>
    </row>
    <row r="117" spans="2:30" outlineLevel="1">
      <c r="B117" s="218"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8">
        <f>IF(C116&gt;0,C116+1,IF(DATE(YEAR('Basisdaten zum Projekt'!$C$5),MONTH('Basisdaten zum Projekt'!$C$5),1)=D117,1,0))</f>
        <v>55</v>
      </c>
      <c r="D117" s="219">
        <f t="shared" si="38"/>
        <v>46296</v>
      </c>
      <c r="E117" s="220"/>
      <c r="F117" s="168">
        <f t="shared" si="34"/>
        <v>0</v>
      </c>
      <c r="G117" s="221"/>
      <c r="H117" s="220"/>
      <c r="I117" s="168">
        <f t="shared" si="35"/>
        <v>0</v>
      </c>
      <c r="J117" s="222"/>
      <c r="M117" s="219">
        <f t="shared" si="36"/>
        <v>46296</v>
      </c>
      <c r="N117" s="223"/>
      <c r="O117" s="223"/>
      <c r="P117" s="223"/>
      <c r="Q117" s="223"/>
      <c r="R117" s="223"/>
      <c r="S117" s="223"/>
      <c r="T117" s="223"/>
      <c r="U117" s="223"/>
      <c r="V117" s="223"/>
      <c r="W117" s="223"/>
      <c r="X117" s="223"/>
      <c r="Y117" s="223"/>
      <c r="Z117" s="223"/>
      <c r="AA117" s="223"/>
      <c r="AB117" s="223"/>
      <c r="AC117" s="195">
        <f t="shared" si="37"/>
        <v>0</v>
      </c>
      <c r="AD117" s="224"/>
    </row>
    <row r="118" spans="2:30" outlineLevel="1">
      <c r="B118" s="218"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8">
        <f>IF(C117&gt;0,C117+1,IF(DATE(YEAR('Basisdaten zum Projekt'!$C$5),MONTH('Basisdaten zum Projekt'!$C$5),1)=D118,1,0))</f>
        <v>56</v>
      </c>
      <c r="D118" s="219">
        <f t="shared" si="38"/>
        <v>46327</v>
      </c>
      <c r="E118" s="220"/>
      <c r="F118" s="168">
        <f t="shared" si="34"/>
        <v>0</v>
      </c>
      <c r="G118" s="221"/>
      <c r="H118" s="220"/>
      <c r="I118" s="168">
        <f t="shared" si="35"/>
        <v>0</v>
      </c>
      <c r="J118" s="222"/>
      <c r="M118" s="219">
        <f t="shared" si="36"/>
        <v>46327</v>
      </c>
      <c r="N118" s="223"/>
      <c r="O118" s="223"/>
      <c r="P118" s="223"/>
      <c r="Q118" s="223"/>
      <c r="R118" s="223"/>
      <c r="S118" s="223"/>
      <c r="T118" s="223"/>
      <c r="U118" s="223"/>
      <c r="V118" s="223"/>
      <c r="W118" s="223"/>
      <c r="X118" s="223"/>
      <c r="Y118" s="223"/>
      <c r="Z118" s="223"/>
      <c r="AA118" s="223"/>
      <c r="AB118" s="223"/>
      <c r="AC118" s="195">
        <f t="shared" si="37"/>
        <v>0</v>
      </c>
      <c r="AD118" s="224"/>
    </row>
    <row r="119" spans="2:30" outlineLevel="1">
      <c r="B119" s="218"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8">
        <f>IF(C118&gt;0,C118+1,IF(DATE(YEAR('Basisdaten zum Projekt'!$C$5),MONTH('Basisdaten zum Projekt'!$C$5),1)=D119,1,0))</f>
        <v>57</v>
      </c>
      <c r="D119" s="219">
        <f t="shared" si="38"/>
        <v>46357</v>
      </c>
      <c r="E119" s="220"/>
      <c r="F119" s="168">
        <f t="shared" si="34"/>
        <v>0</v>
      </c>
      <c r="G119" s="221"/>
      <c r="H119" s="220"/>
      <c r="I119" s="168">
        <f t="shared" si="35"/>
        <v>0</v>
      </c>
      <c r="J119" s="222"/>
      <c r="M119" s="219">
        <f t="shared" si="36"/>
        <v>46357</v>
      </c>
      <c r="N119" s="223"/>
      <c r="O119" s="223"/>
      <c r="P119" s="223"/>
      <c r="Q119" s="223"/>
      <c r="R119" s="223"/>
      <c r="S119" s="223"/>
      <c r="T119" s="223"/>
      <c r="U119" s="223"/>
      <c r="V119" s="223"/>
      <c r="W119" s="223"/>
      <c r="X119" s="223"/>
      <c r="Y119" s="223"/>
      <c r="Z119" s="223"/>
      <c r="AA119" s="223"/>
      <c r="AB119" s="223"/>
      <c r="AC119" s="195">
        <f t="shared" si="37"/>
        <v>0</v>
      </c>
      <c r="AD119" s="224"/>
    </row>
    <row r="120" spans="2:30">
      <c r="B120" s="228"/>
      <c r="C120" s="229"/>
      <c r="D120" s="230">
        <f>D119</f>
        <v>46357</v>
      </c>
      <c r="E120" s="231"/>
      <c r="F120" s="232">
        <f>SUM(F108:F119)</f>
        <v>0</v>
      </c>
      <c r="G120" s="233">
        <f>SUM(G108:G119)</f>
        <v>0</v>
      </c>
      <c r="H120" s="234"/>
      <c r="I120" s="232">
        <f>SUM(I108:I119)</f>
        <v>0</v>
      </c>
      <c r="J120" s="233">
        <f>SUM(J108:J119)</f>
        <v>0</v>
      </c>
      <c r="M120" s="230">
        <f t="shared" si="36"/>
        <v>46357</v>
      </c>
      <c r="N120" s="236">
        <f>SUM(N108:N119)</f>
        <v>0</v>
      </c>
      <c r="O120" s="236">
        <f>SUM(O108:O119)</f>
        <v>0</v>
      </c>
      <c r="P120" s="236">
        <f>SUM(P108:P119)</f>
        <v>0</v>
      </c>
      <c r="Q120" s="236">
        <f>SUM(Q108:Q119)</f>
        <v>0</v>
      </c>
      <c r="R120" s="236">
        <f>SUM(R108:R119)</f>
        <v>0</v>
      </c>
      <c r="S120" s="236">
        <f t="shared" ref="S120:AB120" si="39">SUM(S108:S119)</f>
        <v>0</v>
      </c>
      <c r="T120" s="236">
        <f t="shared" si="39"/>
        <v>0</v>
      </c>
      <c r="U120" s="236">
        <f t="shared" si="39"/>
        <v>0</v>
      </c>
      <c r="V120" s="236">
        <f t="shared" si="39"/>
        <v>0</v>
      </c>
      <c r="W120" s="236">
        <f t="shared" si="39"/>
        <v>0</v>
      </c>
      <c r="X120" s="236">
        <f t="shared" si="39"/>
        <v>0</v>
      </c>
      <c r="Y120" s="236">
        <f t="shared" si="39"/>
        <v>0</v>
      </c>
      <c r="Z120" s="236">
        <f t="shared" si="39"/>
        <v>0</v>
      </c>
      <c r="AA120" s="236">
        <f t="shared" si="39"/>
        <v>0</v>
      </c>
      <c r="AB120" s="236">
        <f t="shared" si="39"/>
        <v>0</v>
      </c>
      <c r="AC120" s="236">
        <f>SUM(AC108:AC119)</f>
        <v>0</v>
      </c>
      <c r="AD120" s="224"/>
    </row>
    <row r="121" spans="2:30" ht="28.5" customHeight="1">
      <c r="B121" s="158"/>
      <c r="C121" s="158"/>
      <c r="N121" s="235">
        <f>IFERROR(N120/$H$6,0)</f>
        <v>0</v>
      </c>
      <c r="O121" s="235">
        <f>IFERROR(O120/$H$6,0)</f>
        <v>0</v>
      </c>
      <c r="P121" s="235">
        <f>IFERROR(P120/$H$6,0)</f>
        <v>0</v>
      </c>
      <c r="Q121" s="235">
        <f>IFERROR(Q120/$H$6,0)</f>
        <v>0</v>
      </c>
      <c r="R121" s="235">
        <f>IFERROR(R120/$H$6,0)</f>
        <v>0</v>
      </c>
      <c r="S121" s="235">
        <f t="shared" ref="S121:AB121" si="40">IFERROR(S120/$H$6,0)</f>
        <v>0</v>
      </c>
      <c r="T121" s="235">
        <f t="shared" si="40"/>
        <v>0</v>
      </c>
      <c r="U121" s="235">
        <f t="shared" si="40"/>
        <v>0</v>
      </c>
      <c r="V121" s="235">
        <f t="shared" si="40"/>
        <v>0</v>
      </c>
      <c r="W121" s="235">
        <f t="shared" si="40"/>
        <v>0</v>
      </c>
      <c r="X121" s="235">
        <f t="shared" si="40"/>
        <v>0</v>
      </c>
      <c r="Y121" s="235">
        <f t="shared" si="40"/>
        <v>0</v>
      </c>
      <c r="Z121" s="235">
        <f t="shared" si="40"/>
        <v>0</v>
      </c>
      <c r="AA121" s="235">
        <f t="shared" si="40"/>
        <v>0</v>
      </c>
      <c r="AB121" s="235">
        <f t="shared" si="40"/>
        <v>0</v>
      </c>
      <c r="AC121" s="235">
        <f>IFERROR(AC120/$H$6,0)</f>
        <v>0</v>
      </c>
      <c r="AD121" s="237" t="s">
        <v>394</v>
      </c>
    </row>
    <row r="122" spans="2:30">
      <c r="B122" s="158"/>
      <c r="C122" s="158"/>
      <c r="N122" s="238"/>
      <c r="O122" s="238"/>
      <c r="P122" s="238"/>
      <c r="Q122" s="238"/>
      <c r="R122" s="238"/>
      <c r="S122" s="239"/>
      <c r="T122" s="240"/>
      <c r="U122" s="241"/>
      <c r="V122" s="241"/>
      <c r="W122" s="241"/>
      <c r="X122" s="241"/>
      <c r="Y122" s="241"/>
      <c r="Z122" s="241"/>
      <c r="AA122" s="241"/>
      <c r="AB122" s="242"/>
      <c r="AC122" s="238"/>
      <c r="AD122" s="249"/>
    </row>
    <row r="123" spans="2:30" outlineLevel="1">
      <c r="B123" s="218"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8">
        <f>IF(C119&gt;0,C119+1,IF(DATE(YEAR('Basisdaten zum Projekt'!$C$5),MONTH('Basisdaten zum Projekt'!$C$5),1)=D123,1,0))</f>
        <v>58</v>
      </c>
      <c r="D123" s="219">
        <f>DATE(YEAR(D119),MONTH(D119)+1,DAY(D119))</f>
        <v>46388</v>
      </c>
      <c r="E123" s="244"/>
      <c r="F123" s="245">
        <f t="shared" ref="F123:F134" si="41">215/12*E123</f>
        <v>0</v>
      </c>
      <c r="G123" s="246"/>
      <c r="H123" s="244"/>
      <c r="I123" s="245">
        <f t="shared" ref="I123:I134" si="42">215/12*H123</f>
        <v>0</v>
      </c>
      <c r="J123" s="247"/>
      <c r="M123" s="219">
        <f t="shared" si="36"/>
        <v>46388</v>
      </c>
      <c r="N123" s="223"/>
      <c r="O123" s="223"/>
      <c r="P123" s="223"/>
      <c r="Q123" s="223"/>
      <c r="R123" s="223"/>
      <c r="S123" s="223"/>
      <c r="T123" s="223"/>
      <c r="U123" s="223"/>
      <c r="V123" s="223"/>
      <c r="W123" s="223"/>
      <c r="X123" s="223"/>
      <c r="Y123" s="223"/>
      <c r="Z123" s="223"/>
      <c r="AA123" s="223"/>
      <c r="AB123" s="223"/>
      <c r="AC123" s="195">
        <f t="shared" ref="AC123:AC134" si="43">SUM(N123:AB123)</f>
        <v>0</v>
      </c>
      <c r="AD123" s="224"/>
    </row>
    <row r="124" spans="2:30" outlineLevel="1">
      <c r="B124" s="218"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8">
        <f>IF(C123&gt;0,C123+1,IF(DATE(YEAR('Basisdaten zum Projekt'!$C$5),MONTH('Basisdaten zum Projekt'!$C$5),1)=D124,1,0))</f>
        <v>59</v>
      </c>
      <c r="D124" s="219">
        <f t="shared" ref="D124:D134" si="44">DATE(YEAR(D123),MONTH(D123)+1,DAY(D123))</f>
        <v>46419</v>
      </c>
      <c r="E124" s="220"/>
      <c r="F124" s="168">
        <f t="shared" si="41"/>
        <v>0</v>
      </c>
      <c r="G124" s="221"/>
      <c r="H124" s="220"/>
      <c r="I124" s="168">
        <f t="shared" si="42"/>
        <v>0</v>
      </c>
      <c r="J124" s="222"/>
      <c r="M124" s="219">
        <f t="shared" si="36"/>
        <v>46419</v>
      </c>
      <c r="N124" s="223"/>
      <c r="O124" s="223"/>
      <c r="P124" s="223"/>
      <c r="Q124" s="223"/>
      <c r="R124" s="223"/>
      <c r="S124" s="223"/>
      <c r="T124" s="223"/>
      <c r="U124" s="223"/>
      <c r="V124" s="223"/>
      <c r="W124" s="223"/>
      <c r="X124" s="223"/>
      <c r="Y124" s="223"/>
      <c r="Z124" s="223"/>
      <c r="AA124" s="223"/>
      <c r="AB124" s="223"/>
      <c r="AC124" s="195">
        <f t="shared" si="43"/>
        <v>0</v>
      </c>
      <c r="AD124" s="224"/>
    </row>
    <row r="125" spans="2:30" outlineLevel="1">
      <c r="B125" s="218"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8">
        <f>IF(C124&gt;0,C124+1,IF(DATE(YEAR('Basisdaten zum Projekt'!$C$5),MONTH('Basisdaten zum Projekt'!$C$5),1)=D125,1,0))</f>
        <v>60</v>
      </c>
      <c r="D125" s="219">
        <f t="shared" si="44"/>
        <v>46447</v>
      </c>
      <c r="E125" s="220"/>
      <c r="F125" s="168">
        <f t="shared" si="41"/>
        <v>0</v>
      </c>
      <c r="G125" s="221"/>
      <c r="H125" s="220"/>
      <c r="I125" s="168">
        <f t="shared" si="42"/>
        <v>0</v>
      </c>
      <c r="J125" s="222"/>
      <c r="M125" s="219">
        <f t="shared" si="36"/>
        <v>46447</v>
      </c>
      <c r="N125" s="223"/>
      <c r="O125" s="223"/>
      <c r="P125" s="223"/>
      <c r="Q125" s="223"/>
      <c r="R125" s="223"/>
      <c r="S125" s="223"/>
      <c r="T125" s="223"/>
      <c r="U125" s="223"/>
      <c r="V125" s="223"/>
      <c r="W125" s="223"/>
      <c r="X125" s="223"/>
      <c r="Y125" s="223"/>
      <c r="Z125" s="223"/>
      <c r="AA125" s="223"/>
      <c r="AB125" s="223"/>
      <c r="AC125" s="195">
        <f t="shared" si="43"/>
        <v>0</v>
      </c>
      <c r="AD125" s="224"/>
    </row>
    <row r="126" spans="2:30" outlineLevel="1">
      <c r="B126" s="218"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8">
        <f>IF(C125&gt;0,C125+1,IF(DATE(YEAR('Basisdaten zum Projekt'!$C$5),MONTH('Basisdaten zum Projekt'!$C$5),1)=D126,1,0))</f>
        <v>61</v>
      </c>
      <c r="D126" s="219">
        <f t="shared" si="44"/>
        <v>46478</v>
      </c>
      <c r="E126" s="220"/>
      <c r="F126" s="168">
        <f t="shared" si="41"/>
        <v>0</v>
      </c>
      <c r="G126" s="221"/>
      <c r="H126" s="220"/>
      <c r="I126" s="168">
        <f t="shared" si="42"/>
        <v>0</v>
      </c>
      <c r="J126" s="222"/>
      <c r="M126" s="219">
        <f t="shared" si="36"/>
        <v>46478</v>
      </c>
      <c r="N126" s="223"/>
      <c r="O126" s="223"/>
      <c r="P126" s="223"/>
      <c r="Q126" s="223"/>
      <c r="R126" s="223"/>
      <c r="S126" s="223"/>
      <c r="T126" s="223"/>
      <c r="U126" s="223"/>
      <c r="V126" s="223"/>
      <c r="W126" s="223"/>
      <c r="X126" s="223"/>
      <c r="Y126" s="223"/>
      <c r="Z126" s="223"/>
      <c r="AA126" s="223"/>
      <c r="AB126" s="223"/>
      <c r="AC126" s="195">
        <f t="shared" si="43"/>
        <v>0</v>
      </c>
      <c r="AD126" s="224"/>
    </row>
    <row r="127" spans="2:30" outlineLevel="1">
      <c r="B127" s="218"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8">
        <f>IF(C126&gt;0,C126+1,IF(DATE(YEAR('Basisdaten zum Projekt'!$C$5),MONTH('Basisdaten zum Projekt'!$C$5),1)=D127,1,0))</f>
        <v>62</v>
      </c>
      <c r="D127" s="219">
        <f t="shared" si="44"/>
        <v>46508</v>
      </c>
      <c r="E127" s="220"/>
      <c r="F127" s="168">
        <f t="shared" si="41"/>
        <v>0</v>
      </c>
      <c r="G127" s="221"/>
      <c r="H127" s="220"/>
      <c r="I127" s="168">
        <f t="shared" si="42"/>
        <v>0</v>
      </c>
      <c r="J127" s="222"/>
      <c r="M127" s="219">
        <f t="shared" si="36"/>
        <v>46508</v>
      </c>
      <c r="N127" s="223"/>
      <c r="O127" s="223"/>
      <c r="P127" s="223"/>
      <c r="Q127" s="223"/>
      <c r="R127" s="223"/>
      <c r="S127" s="223"/>
      <c r="T127" s="223"/>
      <c r="U127" s="223"/>
      <c r="V127" s="223"/>
      <c r="W127" s="223"/>
      <c r="X127" s="223"/>
      <c r="Y127" s="223"/>
      <c r="Z127" s="223"/>
      <c r="AA127" s="223"/>
      <c r="AB127" s="223"/>
      <c r="AC127" s="195">
        <f t="shared" si="43"/>
        <v>0</v>
      </c>
      <c r="AD127" s="224"/>
    </row>
    <row r="128" spans="2:30" outlineLevel="1">
      <c r="B128" s="218"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8">
        <f>IF(C127&gt;0,C127+1,IF(DATE(YEAR('Basisdaten zum Projekt'!$C$5),MONTH('Basisdaten zum Projekt'!$C$5),1)=D128,1,0))</f>
        <v>63</v>
      </c>
      <c r="D128" s="219">
        <f t="shared" si="44"/>
        <v>46539</v>
      </c>
      <c r="E128" s="220"/>
      <c r="F128" s="168">
        <f t="shared" si="41"/>
        <v>0</v>
      </c>
      <c r="G128" s="221"/>
      <c r="H128" s="220"/>
      <c r="I128" s="168">
        <f t="shared" si="42"/>
        <v>0</v>
      </c>
      <c r="J128" s="222"/>
      <c r="M128" s="219">
        <f t="shared" si="36"/>
        <v>46539</v>
      </c>
      <c r="N128" s="223"/>
      <c r="O128" s="223"/>
      <c r="P128" s="223"/>
      <c r="Q128" s="223"/>
      <c r="R128" s="223"/>
      <c r="S128" s="223"/>
      <c r="T128" s="223"/>
      <c r="U128" s="223"/>
      <c r="V128" s="223"/>
      <c r="W128" s="223"/>
      <c r="X128" s="223"/>
      <c r="Y128" s="223"/>
      <c r="Z128" s="223"/>
      <c r="AA128" s="223"/>
      <c r="AB128" s="223"/>
      <c r="AC128" s="195">
        <f t="shared" si="43"/>
        <v>0</v>
      </c>
      <c r="AD128" s="224"/>
    </row>
    <row r="129" spans="2:30" outlineLevel="1">
      <c r="B129" s="218"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8">
        <f>IF(C128&gt;0,C128+1,IF(DATE(YEAR('Basisdaten zum Projekt'!$C$5),MONTH('Basisdaten zum Projekt'!$C$5),1)=D129,1,0))</f>
        <v>64</v>
      </c>
      <c r="D129" s="219">
        <f t="shared" si="44"/>
        <v>46569</v>
      </c>
      <c r="E129" s="220"/>
      <c r="F129" s="168">
        <f t="shared" si="41"/>
        <v>0</v>
      </c>
      <c r="G129" s="221"/>
      <c r="H129" s="220"/>
      <c r="I129" s="168">
        <f t="shared" si="42"/>
        <v>0</v>
      </c>
      <c r="J129" s="222"/>
      <c r="M129" s="219">
        <f t="shared" si="36"/>
        <v>46569</v>
      </c>
      <c r="N129" s="223"/>
      <c r="O129" s="223"/>
      <c r="P129" s="223"/>
      <c r="Q129" s="223"/>
      <c r="R129" s="223"/>
      <c r="S129" s="223"/>
      <c r="T129" s="223"/>
      <c r="U129" s="223"/>
      <c r="V129" s="223"/>
      <c r="W129" s="223"/>
      <c r="X129" s="223"/>
      <c r="Y129" s="223"/>
      <c r="Z129" s="223"/>
      <c r="AA129" s="223"/>
      <c r="AB129" s="223"/>
      <c r="AC129" s="195">
        <f t="shared" si="43"/>
        <v>0</v>
      </c>
      <c r="AD129" s="224"/>
    </row>
    <row r="130" spans="2:30" outlineLevel="1">
      <c r="B130" s="218"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8">
        <f>IF(C129&gt;0,C129+1,IF(DATE(YEAR('Basisdaten zum Projekt'!$C$5),MONTH('Basisdaten zum Projekt'!$C$5),1)=D130,1,0))</f>
        <v>65</v>
      </c>
      <c r="D130" s="219">
        <f t="shared" si="44"/>
        <v>46600</v>
      </c>
      <c r="E130" s="220"/>
      <c r="F130" s="168">
        <f t="shared" si="41"/>
        <v>0</v>
      </c>
      <c r="G130" s="221"/>
      <c r="H130" s="220"/>
      <c r="I130" s="168">
        <f t="shared" si="42"/>
        <v>0</v>
      </c>
      <c r="J130" s="222"/>
      <c r="M130" s="219">
        <f t="shared" si="36"/>
        <v>46600</v>
      </c>
      <c r="N130" s="223"/>
      <c r="O130" s="223"/>
      <c r="P130" s="223"/>
      <c r="Q130" s="223"/>
      <c r="R130" s="223"/>
      <c r="S130" s="223"/>
      <c r="T130" s="223"/>
      <c r="U130" s="223"/>
      <c r="V130" s="223"/>
      <c r="W130" s="223"/>
      <c r="X130" s="223"/>
      <c r="Y130" s="223"/>
      <c r="Z130" s="223"/>
      <c r="AA130" s="223"/>
      <c r="AB130" s="223"/>
      <c r="AC130" s="195">
        <f t="shared" si="43"/>
        <v>0</v>
      </c>
      <c r="AD130" s="224"/>
    </row>
    <row r="131" spans="2:30" outlineLevel="1">
      <c r="B131" s="218"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8">
        <f>IF(C130&gt;0,C130+1,IF(DATE(YEAR('Basisdaten zum Projekt'!$C$5),MONTH('Basisdaten zum Projekt'!$C$5),1)=D131,1,0))</f>
        <v>66</v>
      </c>
      <c r="D131" s="219">
        <f t="shared" si="44"/>
        <v>46631</v>
      </c>
      <c r="E131" s="220"/>
      <c r="F131" s="168">
        <f t="shared" si="41"/>
        <v>0</v>
      </c>
      <c r="G131" s="221"/>
      <c r="H131" s="220"/>
      <c r="I131" s="168">
        <f t="shared" si="42"/>
        <v>0</v>
      </c>
      <c r="J131" s="222"/>
      <c r="M131" s="219">
        <f t="shared" si="36"/>
        <v>46631</v>
      </c>
      <c r="N131" s="223"/>
      <c r="O131" s="223"/>
      <c r="P131" s="223"/>
      <c r="Q131" s="223"/>
      <c r="R131" s="223"/>
      <c r="S131" s="223"/>
      <c r="T131" s="223"/>
      <c r="U131" s="223"/>
      <c r="V131" s="223"/>
      <c r="W131" s="223"/>
      <c r="X131" s="223"/>
      <c r="Y131" s="223"/>
      <c r="Z131" s="223"/>
      <c r="AA131" s="223"/>
      <c r="AB131" s="223"/>
      <c r="AC131" s="195">
        <f t="shared" si="43"/>
        <v>0</v>
      </c>
      <c r="AD131" s="224"/>
    </row>
    <row r="132" spans="2:30" outlineLevel="1">
      <c r="B132" s="218"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8">
        <f>IF(C131&gt;0,C131+1,IF(DATE(YEAR('Basisdaten zum Projekt'!$C$5),MONTH('Basisdaten zum Projekt'!$C$5),1)=D132,1,0))</f>
        <v>67</v>
      </c>
      <c r="D132" s="219">
        <f t="shared" si="44"/>
        <v>46661</v>
      </c>
      <c r="E132" s="220"/>
      <c r="F132" s="168">
        <f t="shared" si="41"/>
        <v>0</v>
      </c>
      <c r="G132" s="221"/>
      <c r="H132" s="220"/>
      <c r="I132" s="168">
        <f t="shared" si="42"/>
        <v>0</v>
      </c>
      <c r="J132" s="222"/>
      <c r="M132" s="219">
        <f t="shared" si="36"/>
        <v>46661</v>
      </c>
      <c r="N132" s="223"/>
      <c r="O132" s="223"/>
      <c r="P132" s="223"/>
      <c r="Q132" s="223"/>
      <c r="R132" s="223"/>
      <c r="S132" s="223"/>
      <c r="T132" s="223"/>
      <c r="U132" s="223"/>
      <c r="V132" s="223"/>
      <c r="W132" s="223"/>
      <c r="X132" s="223"/>
      <c r="Y132" s="223"/>
      <c r="Z132" s="223"/>
      <c r="AA132" s="223"/>
      <c r="AB132" s="223"/>
      <c r="AC132" s="195">
        <f t="shared" si="43"/>
        <v>0</v>
      </c>
      <c r="AD132" s="224"/>
    </row>
    <row r="133" spans="2:30" outlineLevel="1">
      <c r="B133" s="218"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8">
        <f>IF(C132&gt;0,C132+1,IF(DATE(YEAR('Basisdaten zum Projekt'!$C$5),MONTH('Basisdaten zum Projekt'!$C$5),1)=D133,1,0))</f>
        <v>68</v>
      </c>
      <c r="D133" s="219">
        <f t="shared" si="44"/>
        <v>46692</v>
      </c>
      <c r="E133" s="220"/>
      <c r="F133" s="168">
        <f t="shared" si="41"/>
        <v>0</v>
      </c>
      <c r="G133" s="221"/>
      <c r="H133" s="220"/>
      <c r="I133" s="168">
        <f t="shared" si="42"/>
        <v>0</v>
      </c>
      <c r="J133" s="222"/>
      <c r="M133" s="219">
        <f t="shared" si="36"/>
        <v>46692</v>
      </c>
      <c r="N133" s="223"/>
      <c r="O133" s="223"/>
      <c r="P133" s="223"/>
      <c r="Q133" s="223"/>
      <c r="R133" s="223"/>
      <c r="S133" s="223"/>
      <c r="T133" s="223"/>
      <c r="U133" s="223"/>
      <c r="V133" s="223"/>
      <c r="W133" s="223"/>
      <c r="X133" s="223"/>
      <c r="Y133" s="223"/>
      <c r="Z133" s="223"/>
      <c r="AA133" s="223"/>
      <c r="AB133" s="223"/>
      <c r="AC133" s="195">
        <f t="shared" si="43"/>
        <v>0</v>
      </c>
      <c r="AD133" s="224"/>
    </row>
    <row r="134" spans="2:30" outlineLevel="1">
      <c r="B134" s="218"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8">
        <f>IF(C133&gt;0,C133+1,IF(DATE(YEAR('Basisdaten zum Projekt'!$C$5),MONTH('Basisdaten zum Projekt'!$C$5),1)=D134,1,0))</f>
        <v>69</v>
      </c>
      <c r="D134" s="219">
        <f t="shared" si="44"/>
        <v>46722</v>
      </c>
      <c r="E134" s="220"/>
      <c r="F134" s="168">
        <f t="shared" si="41"/>
        <v>0</v>
      </c>
      <c r="G134" s="221"/>
      <c r="H134" s="220"/>
      <c r="I134" s="168">
        <f t="shared" si="42"/>
        <v>0</v>
      </c>
      <c r="J134" s="222"/>
      <c r="M134" s="219">
        <f t="shared" si="36"/>
        <v>46722</v>
      </c>
      <c r="N134" s="223"/>
      <c r="O134" s="223"/>
      <c r="P134" s="223"/>
      <c r="Q134" s="223"/>
      <c r="R134" s="223"/>
      <c r="S134" s="223"/>
      <c r="T134" s="223"/>
      <c r="U134" s="223"/>
      <c r="V134" s="223"/>
      <c r="W134" s="223"/>
      <c r="X134" s="223"/>
      <c r="Y134" s="223"/>
      <c r="Z134" s="223"/>
      <c r="AA134" s="223"/>
      <c r="AB134" s="223"/>
      <c r="AC134" s="195">
        <f t="shared" si="43"/>
        <v>0</v>
      </c>
      <c r="AD134" s="224"/>
    </row>
    <row r="135" spans="2:30">
      <c r="B135" s="228"/>
      <c r="C135" s="229"/>
      <c r="D135" s="230">
        <f>D134</f>
        <v>46722</v>
      </c>
      <c r="E135" s="231"/>
      <c r="F135" s="232">
        <f>SUM(F123:F134)</f>
        <v>0</v>
      </c>
      <c r="G135" s="233">
        <f>SUM(G123:G134)</f>
        <v>0</v>
      </c>
      <c r="H135" s="234"/>
      <c r="I135" s="232">
        <f>SUM(I123:I134)</f>
        <v>0</v>
      </c>
      <c r="J135" s="233">
        <f>SUM(J123:J134)</f>
        <v>0</v>
      </c>
      <c r="M135" s="230">
        <f t="shared" si="36"/>
        <v>46722</v>
      </c>
      <c r="N135" s="236">
        <f>SUM(N123:N134)</f>
        <v>0</v>
      </c>
      <c r="O135" s="236">
        <f>SUM(O123:O134)</f>
        <v>0</v>
      </c>
      <c r="P135" s="236">
        <f>SUM(P123:P134)</f>
        <v>0</v>
      </c>
      <c r="Q135" s="236">
        <f>SUM(Q123:Q134)</f>
        <v>0</v>
      </c>
      <c r="R135" s="236">
        <f>SUM(R123:R134)</f>
        <v>0</v>
      </c>
      <c r="S135" s="236">
        <f t="shared" ref="S135:AB135" si="45">SUM(S123:S134)</f>
        <v>0</v>
      </c>
      <c r="T135" s="236">
        <f t="shared" si="45"/>
        <v>0</v>
      </c>
      <c r="U135" s="236">
        <f t="shared" si="45"/>
        <v>0</v>
      </c>
      <c r="V135" s="236">
        <f t="shared" si="45"/>
        <v>0</v>
      </c>
      <c r="W135" s="236">
        <f t="shared" si="45"/>
        <v>0</v>
      </c>
      <c r="X135" s="236">
        <f t="shared" si="45"/>
        <v>0</v>
      </c>
      <c r="Y135" s="236">
        <f t="shared" si="45"/>
        <v>0</v>
      </c>
      <c r="Z135" s="236">
        <f t="shared" si="45"/>
        <v>0</v>
      </c>
      <c r="AA135" s="236">
        <f t="shared" si="45"/>
        <v>0</v>
      </c>
      <c r="AB135" s="236">
        <f t="shared" si="45"/>
        <v>0</v>
      </c>
      <c r="AC135" s="236">
        <f>SUM(AC123:AC134)</f>
        <v>0</v>
      </c>
      <c r="AD135" s="224"/>
    </row>
    <row r="136" spans="2:30" ht="28.5" customHeight="1">
      <c r="B136" s="158"/>
      <c r="C136" s="158"/>
      <c r="N136" s="235">
        <f>IFERROR(N135/$H$6,0)</f>
        <v>0</v>
      </c>
      <c r="O136" s="235">
        <f>IFERROR(O135/$H$6,0)</f>
        <v>0</v>
      </c>
      <c r="P136" s="235">
        <f>IFERROR(P135/$H$6,0)</f>
        <v>0</v>
      </c>
      <c r="Q136" s="235">
        <f>IFERROR(Q135/$H$6,0)</f>
        <v>0</v>
      </c>
      <c r="R136" s="235">
        <f>IFERROR(R135/$H$6,0)</f>
        <v>0</v>
      </c>
      <c r="S136" s="235">
        <f t="shared" ref="S136:AB136" si="46">IFERROR(S135/$H$6,0)</f>
        <v>0</v>
      </c>
      <c r="T136" s="235">
        <f t="shared" si="46"/>
        <v>0</v>
      </c>
      <c r="U136" s="235">
        <f t="shared" si="46"/>
        <v>0</v>
      </c>
      <c r="V136" s="235">
        <f t="shared" si="46"/>
        <v>0</v>
      </c>
      <c r="W136" s="235">
        <f t="shared" si="46"/>
        <v>0</v>
      </c>
      <c r="X136" s="235">
        <f t="shared" si="46"/>
        <v>0</v>
      </c>
      <c r="Y136" s="235">
        <f t="shared" si="46"/>
        <v>0</v>
      </c>
      <c r="Z136" s="235">
        <f t="shared" si="46"/>
        <v>0</v>
      </c>
      <c r="AA136" s="235">
        <f t="shared" si="46"/>
        <v>0</v>
      </c>
      <c r="AB136" s="235">
        <f t="shared" si="46"/>
        <v>0</v>
      </c>
      <c r="AC136" s="235">
        <f>IFERROR(AC135/$H$6,0)</f>
        <v>0</v>
      </c>
      <c r="AD136" s="237" t="s">
        <v>394</v>
      </c>
    </row>
    <row r="137" spans="2:30">
      <c r="B137" s="158"/>
      <c r="C137" s="158"/>
      <c r="N137" s="238"/>
      <c r="O137" s="238"/>
      <c r="P137" s="238"/>
      <c r="Q137" s="238"/>
      <c r="R137" s="238"/>
      <c r="S137" s="239"/>
      <c r="T137" s="240"/>
      <c r="U137" s="241"/>
      <c r="V137" s="241"/>
      <c r="W137" s="241"/>
      <c r="X137" s="241"/>
      <c r="Y137" s="241"/>
      <c r="Z137" s="241"/>
      <c r="AA137" s="241"/>
      <c r="AB137" s="242"/>
      <c r="AC137" s="238"/>
      <c r="AD137" s="249"/>
    </row>
    <row r="138" spans="2:30" outlineLevel="1">
      <c r="B138" s="218"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8">
        <f>IF(C134&gt;0,C134+1,IF(DATE(YEAR('Basisdaten zum Projekt'!$C$5),MONTH('Basisdaten zum Projekt'!$C$5),1)=D138,1,0))</f>
        <v>70</v>
      </c>
      <c r="D138" s="219">
        <f>DATE(YEAR(D134),MONTH(D134)+1,DAY(D134))</f>
        <v>46753</v>
      </c>
      <c r="E138" s="244"/>
      <c r="F138" s="245">
        <f t="shared" ref="F138:F149" si="47">215/12*E138</f>
        <v>0</v>
      </c>
      <c r="G138" s="246"/>
      <c r="H138" s="244"/>
      <c r="I138" s="245">
        <f t="shared" ref="I138:I149" si="48">215/12*H138</f>
        <v>0</v>
      </c>
      <c r="J138" s="247"/>
      <c r="M138" s="219">
        <f t="shared" si="36"/>
        <v>46753</v>
      </c>
      <c r="N138" s="223"/>
      <c r="O138" s="223"/>
      <c r="P138" s="223"/>
      <c r="Q138" s="223"/>
      <c r="R138" s="223"/>
      <c r="S138" s="223"/>
      <c r="T138" s="223"/>
      <c r="U138" s="223"/>
      <c r="V138" s="223"/>
      <c r="W138" s="223"/>
      <c r="X138" s="223"/>
      <c r="Y138" s="223"/>
      <c r="Z138" s="223"/>
      <c r="AA138" s="223"/>
      <c r="AB138" s="223"/>
      <c r="AC138" s="195">
        <f t="shared" ref="AC138:AC149" si="49">SUM(N138:AB138)</f>
        <v>0</v>
      </c>
      <c r="AD138" s="224"/>
    </row>
    <row r="139" spans="2:30" outlineLevel="1">
      <c r="B139" s="218"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8">
        <f>IF(C138&gt;0,C138+1,IF(DATE(YEAR('Basisdaten zum Projekt'!$C$5),MONTH('Basisdaten zum Projekt'!$C$5),1)=D139,1,0))</f>
        <v>71</v>
      </c>
      <c r="D139" s="219">
        <f t="shared" ref="D139:D149" si="50">DATE(YEAR(D138),MONTH(D138)+1,DAY(D138))</f>
        <v>46784</v>
      </c>
      <c r="E139" s="220"/>
      <c r="F139" s="168">
        <f t="shared" si="47"/>
        <v>0</v>
      </c>
      <c r="G139" s="221"/>
      <c r="H139" s="220"/>
      <c r="I139" s="168">
        <f t="shared" si="48"/>
        <v>0</v>
      </c>
      <c r="J139" s="222"/>
      <c r="M139" s="219">
        <f t="shared" si="36"/>
        <v>46784</v>
      </c>
      <c r="N139" s="223"/>
      <c r="O139" s="223"/>
      <c r="P139" s="223"/>
      <c r="Q139" s="223"/>
      <c r="R139" s="223"/>
      <c r="S139" s="223"/>
      <c r="T139" s="223"/>
      <c r="U139" s="223"/>
      <c r="V139" s="223"/>
      <c r="W139" s="223"/>
      <c r="X139" s="223"/>
      <c r="Y139" s="223"/>
      <c r="Z139" s="223"/>
      <c r="AA139" s="223"/>
      <c r="AB139" s="223"/>
      <c r="AC139" s="195">
        <f t="shared" si="49"/>
        <v>0</v>
      </c>
      <c r="AD139" s="224"/>
    </row>
    <row r="140" spans="2:30" outlineLevel="1">
      <c r="B140" s="218"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8">
        <f>IF(C139&gt;0,C139+1,IF(DATE(YEAR('Basisdaten zum Projekt'!$C$5),MONTH('Basisdaten zum Projekt'!$C$5),1)=D140,1,0))</f>
        <v>72</v>
      </c>
      <c r="D140" s="219">
        <f t="shared" si="50"/>
        <v>46813</v>
      </c>
      <c r="E140" s="220"/>
      <c r="F140" s="168">
        <f t="shared" si="47"/>
        <v>0</v>
      </c>
      <c r="G140" s="221"/>
      <c r="H140" s="220"/>
      <c r="I140" s="168">
        <f t="shared" si="48"/>
        <v>0</v>
      </c>
      <c r="J140" s="222"/>
      <c r="M140" s="219">
        <f t="shared" si="36"/>
        <v>46813</v>
      </c>
      <c r="N140" s="223"/>
      <c r="O140" s="223"/>
      <c r="P140" s="223"/>
      <c r="Q140" s="223"/>
      <c r="R140" s="223"/>
      <c r="S140" s="223"/>
      <c r="T140" s="223"/>
      <c r="U140" s="223"/>
      <c r="V140" s="223"/>
      <c r="W140" s="223"/>
      <c r="X140" s="223"/>
      <c r="Y140" s="223"/>
      <c r="Z140" s="223"/>
      <c r="AA140" s="223"/>
      <c r="AB140" s="223"/>
      <c r="AC140" s="195">
        <f t="shared" si="49"/>
        <v>0</v>
      </c>
      <c r="AD140" s="224"/>
    </row>
    <row r="141" spans="2:30" outlineLevel="1">
      <c r="B141" s="218"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8">
        <f>IF(C140&gt;0,C140+1,IF(DATE(YEAR('Basisdaten zum Projekt'!$C$5),MONTH('Basisdaten zum Projekt'!$C$5),1)=D141,1,0))</f>
        <v>73</v>
      </c>
      <c r="D141" s="219">
        <f t="shared" si="50"/>
        <v>46844</v>
      </c>
      <c r="E141" s="220"/>
      <c r="F141" s="168">
        <f t="shared" si="47"/>
        <v>0</v>
      </c>
      <c r="G141" s="221"/>
      <c r="H141" s="220"/>
      <c r="I141" s="168">
        <f t="shared" si="48"/>
        <v>0</v>
      </c>
      <c r="J141" s="222"/>
      <c r="M141" s="219">
        <f t="shared" si="36"/>
        <v>46844</v>
      </c>
      <c r="N141" s="223"/>
      <c r="O141" s="223"/>
      <c r="P141" s="223"/>
      <c r="Q141" s="223"/>
      <c r="R141" s="223"/>
      <c r="S141" s="223"/>
      <c r="T141" s="223"/>
      <c r="U141" s="223"/>
      <c r="V141" s="223"/>
      <c r="W141" s="223"/>
      <c r="X141" s="223"/>
      <c r="Y141" s="223"/>
      <c r="Z141" s="223"/>
      <c r="AA141" s="223"/>
      <c r="AB141" s="223"/>
      <c r="AC141" s="195">
        <f t="shared" si="49"/>
        <v>0</v>
      </c>
      <c r="AD141" s="224"/>
    </row>
    <row r="142" spans="2:30" outlineLevel="1">
      <c r="B142" s="218"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8">
        <f>IF(C141&gt;0,C141+1,IF(DATE(YEAR('Basisdaten zum Projekt'!$C$5),MONTH('Basisdaten zum Projekt'!$C$5),1)=D142,1,0))</f>
        <v>74</v>
      </c>
      <c r="D142" s="219">
        <f t="shared" si="50"/>
        <v>46874</v>
      </c>
      <c r="E142" s="220"/>
      <c r="F142" s="168">
        <f t="shared" si="47"/>
        <v>0</v>
      </c>
      <c r="G142" s="221"/>
      <c r="H142" s="220"/>
      <c r="I142" s="168">
        <f t="shared" si="48"/>
        <v>0</v>
      </c>
      <c r="J142" s="222"/>
      <c r="M142" s="219">
        <f t="shared" si="36"/>
        <v>46874</v>
      </c>
      <c r="N142" s="223"/>
      <c r="O142" s="223"/>
      <c r="P142" s="223"/>
      <c r="Q142" s="223"/>
      <c r="R142" s="223"/>
      <c r="S142" s="223"/>
      <c r="T142" s="223"/>
      <c r="U142" s="223"/>
      <c r="V142" s="223"/>
      <c r="W142" s="223"/>
      <c r="X142" s="223"/>
      <c r="Y142" s="223"/>
      <c r="Z142" s="223"/>
      <c r="AA142" s="223"/>
      <c r="AB142" s="223"/>
      <c r="AC142" s="195">
        <f t="shared" si="49"/>
        <v>0</v>
      </c>
      <c r="AD142" s="224"/>
    </row>
    <row r="143" spans="2:30" outlineLevel="1">
      <c r="B143" s="218"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8">
        <f>IF(C142&gt;0,C142+1,IF(DATE(YEAR('Basisdaten zum Projekt'!$C$5),MONTH('Basisdaten zum Projekt'!$C$5),1)=D143,1,0))</f>
        <v>75</v>
      </c>
      <c r="D143" s="219">
        <f t="shared" si="50"/>
        <v>46905</v>
      </c>
      <c r="E143" s="220"/>
      <c r="F143" s="168">
        <f t="shared" si="47"/>
        <v>0</v>
      </c>
      <c r="G143" s="221"/>
      <c r="H143" s="220"/>
      <c r="I143" s="168">
        <f t="shared" si="48"/>
        <v>0</v>
      </c>
      <c r="J143" s="222"/>
      <c r="M143" s="219">
        <f t="shared" si="36"/>
        <v>46905</v>
      </c>
      <c r="N143" s="223"/>
      <c r="O143" s="223"/>
      <c r="P143" s="223"/>
      <c r="Q143" s="223"/>
      <c r="R143" s="223"/>
      <c r="S143" s="223"/>
      <c r="T143" s="223"/>
      <c r="U143" s="223"/>
      <c r="V143" s="223"/>
      <c r="W143" s="223"/>
      <c r="X143" s="223"/>
      <c r="Y143" s="223"/>
      <c r="Z143" s="223"/>
      <c r="AA143" s="223"/>
      <c r="AB143" s="223"/>
      <c r="AC143" s="195">
        <f t="shared" si="49"/>
        <v>0</v>
      </c>
      <c r="AD143" s="224"/>
    </row>
    <row r="144" spans="2:30" outlineLevel="1">
      <c r="B144" s="218"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8">
        <f>IF(C143&gt;0,C143+1,IF(DATE(YEAR('Basisdaten zum Projekt'!$C$5),MONTH('Basisdaten zum Projekt'!$C$5),1)=D144,1,0))</f>
        <v>76</v>
      </c>
      <c r="D144" s="219">
        <f t="shared" si="50"/>
        <v>46935</v>
      </c>
      <c r="E144" s="220"/>
      <c r="F144" s="168">
        <f t="shared" si="47"/>
        <v>0</v>
      </c>
      <c r="G144" s="221"/>
      <c r="H144" s="220"/>
      <c r="I144" s="168">
        <f t="shared" si="48"/>
        <v>0</v>
      </c>
      <c r="J144" s="222"/>
      <c r="M144" s="219">
        <f t="shared" si="36"/>
        <v>46935</v>
      </c>
      <c r="N144" s="223"/>
      <c r="O144" s="223"/>
      <c r="P144" s="223"/>
      <c r="Q144" s="223"/>
      <c r="R144" s="223"/>
      <c r="S144" s="223"/>
      <c r="T144" s="223"/>
      <c r="U144" s="223"/>
      <c r="V144" s="223"/>
      <c r="W144" s="223"/>
      <c r="X144" s="223"/>
      <c r="Y144" s="223"/>
      <c r="Z144" s="223"/>
      <c r="AA144" s="223"/>
      <c r="AB144" s="223"/>
      <c r="AC144" s="195">
        <f t="shared" si="49"/>
        <v>0</v>
      </c>
      <c r="AD144" s="224"/>
    </row>
    <row r="145" spans="1:30" outlineLevel="1">
      <c r="B145" s="218"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8">
        <f>IF(C144&gt;0,C144+1,IF(DATE(YEAR('Basisdaten zum Projekt'!$C$5),MONTH('Basisdaten zum Projekt'!$C$5),1)=D145,1,0))</f>
        <v>77</v>
      </c>
      <c r="D145" s="219">
        <f t="shared" si="50"/>
        <v>46966</v>
      </c>
      <c r="E145" s="220"/>
      <c r="F145" s="168">
        <f t="shared" si="47"/>
        <v>0</v>
      </c>
      <c r="G145" s="221"/>
      <c r="H145" s="220"/>
      <c r="I145" s="168">
        <f t="shared" si="48"/>
        <v>0</v>
      </c>
      <c r="J145" s="222"/>
      <c r="M145" s="219">
        <f t="shared" si="36"/>
        <v>46966</v>
      </c>
      <c r="N145" s="223"/>
      <c r="O145" s="223"/>
      <c r="P145" s="223"/>
      <c r="Q145" s="223"/>
      <c r="R145" s="223"/>
      <c r="S145" s="223"/>
      <c r="T145" s="223"/>
      <c r="U145" s="223"/>
      <c r="V145" s="223"/>
      <c r="W145" s="223"/>
      <c r="X145" s="223"/>
      <c r="Y145" s="223"/>
      <c r="Z145" s="223"/>
      <c r="AA145" s="223"/>
      <c r="AB145" s="223"/>
      <c r="AC145" s="195">
        <f t="shared" si="49"/>
        <v>0</v>
      </c>
      <c r="AD145" s="224"/>
    </row>
    <row r="146" spans="1:30" outlineLevel="1">
      <c r="B146" s="218"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8">
        <f>IF(C145&gt;0,C145+1,IF(DATE(YEAR('Basisdaten zum Projekt'!$C$5),MONTH('Basisdaten zum Projekt'!$C$5),1)=D146,1,0))</f>
        <v>78</v>
      </c>
      <c r="D146" s="219">
        <f t="shared" si="50"/>
        <v>46997</v>
      </c>
      <c r="E146" s="220"/>
      <c r="F146" s="168">
        <f t="shared" si="47"/>
        <v>0</v>
      </c>
      <c r="G146" s="221"/>
      <c r="H146" s="220"/>
      <c r="I146" s="168">
        <f t="shared" si="48"/>
        <v>0</v>
      </c>
      <c r="J146" s="222"/>
      <c r="M146" s="219">
        <f t="shared" si="36"/>
        <v>46997</v>
      </c>
      <c r="N146" s="223"/>
      <c r="O146" s="223"/>
      <c r="P146" s="223"/>
      <c r="Q146" s="223"/>
      <c r="R146" s="223"/>
      <c r="S146" s="223"/>
      <c r="T146" s="223"/>
      <c r="U146" s="223"/>
      <c r="V146" s="223"/>
      <c r="W146" s="223"/>
      <c r="X146" s="223"/>
      <c r="Y146" s="223"/>
      <c r="Z146" s="223"/>
      <c r="AA146" s="223"/>
      <c r="AB146" s="223"/>
      <c r="AC146" s="195">
        <f t="shared" si="49"/>
        <v>0</v>
      </c>
      <c r="AD146" s="224"/>
    </row>
    <row r="147" spans="1:30" outlineLevel="1">
      <c r="B147" s="218"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8">
        <f>IF(C146&gt;0,C146+1,IF(DATE(YEAR('Basisdaten zum Projekt'!$C$5),MONTH('Basisdaten zum Projekt'!$C$5),1)=D147,1,0))</f>
        <v>79</v>
      </c>
      <c r="D147" s="219">
        <f t="shared" si="50"/>
        <v>47027</v>
      </c>
      <c r="E147" s="220"/>
      <c r="F147" s="168">
        <f t="shared" si="47"/>
        <v>0</v>
      </c>
      <c r="G147" s="221"/>
      <c r="H147" s="220"/>
      <c r="I147" s="168">
        <f t="shared" si="48"/>
        <v>0</v>
      </c>
      <c r="J147" s="222"/>
      <c r="M147" s="219">
        <f t="shared" si="36"/>
        <v>47027</v>
      </c>
      <c r="N147" s="223"/>
      <c r="O147" s="223"/>
      <c r="P147" s="223"/>
      <c r="Q147" s="223"/>
      <c r="R147" s="223"/>
      <c r="S147" s="223"/>
      <c r="T147" s="223"/>
      <c r="U147" s="223"/>
      <c r="V147" s="223"/>
      <c r="W147" s="223"/>
      <c r="X147" s="223"/>
      <c r="Y147" s="223"/>
      <c r="Z147" s="223"/>
      <c r="AA147" s="223"/>
      <c r="AB147" s="223"/>
      <c r="AC147" s="195">
        <f t="shared" si="49"/>
        <v>0</v>
      </c>
      <c r="AD147" s="224"/>
    </row>
    <row r="148" spans="1:30" outlineLevel="1">
      <c r="B148" s="218"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8">
        <f>IF(C147&gt;0,C147+1,IF(DATE(YEAR('Basisdaten zum Projekt'!$C$5),MONTH('Basisdaten zum Projekt'!$C$5),1)=D148,1,0))</f>
        <v>80</v>
      </c>
      <c r="D148" s="219">
        <f t="shared" si="50"/>
        <v>47058</v>
      </c>
      <c r="E148" s="220"/>
      <c r="F148" s="168">
        <f t="shared" si="47"/>
        <v>0</v>
      </c>
      <c r="G148" s="221"/>
      <c r="H148" s="220"/>
      <c r="I148" s="168">
        <f t="shared" si="48"/>
        <v>0</v>
      </c>
      <c r="J148" s="222"/>
      <c r="M148" s="219">
        <f t="shared" si="36"/>
        <v>47058</v>
      </c>
      <c r="N148" s="223"/>
      <c r="O148" s="223"/>
      <c r="P148" s="223"/>
      <c r="Q148" s="223"/>
      <c r="R148" s="223"/>
      <c r="S148" s="223"/>
      <c r="T148" s="223"/>
      <c r="U148" s="223"/>
      <c r="V148" s="223"/>
      <c r="W148" s="223"/>
      <c r="X148" s="223"/>
      <c r="Y148" s="223"/>
      <c r="Z148" s="223"/>
      <c r="AA148" s="223"/>
      <c r="AB148" s="223"/>
      <c r="AC148" s="195">
        <f t="shared" si="49"/>
        <v>0</v>
      </c>
      <c r="AD148" s="224"/>
    </row>
    <row r="149" spans="1:30" outlineLevel="1">
      <c r="B149" s="218"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8">
        <f>IF(C148&gt;0,C148+1,IF(DATE(YEAR('Basisdaten zum Projekt'!$C$5),MONTH('Basisdaten zum Projekt'!$C$5),1)=D149,1,0))</f>
        <v>81</v>
      </c>
      <c r="D149" s="219">
        <f t="shared" si="50"/>
        <v>47088</v>
      </c>
      <c r="E149" s="220"/>
      <c r="F149" s="168">
        <f t="shared" si="47"/>
        <v>0</v>
      </c>
      <c r="G149" s="221"/>
      <c r="H149" s="220"/>
      <c r="I149" s="168">
        <f t="shared" si="48"/>
        <v>0</v>
      </c>
      <c r="J149" s="222"/>
      <c r="M149" s="219">
        <f t="shared" si="36"/>
        <v>47088</v>
      </c>
      <c r="N149" s="223"/>
      <c r="O149" s="223"/>
      <c r="P149" s="223"/>
      <c r="Q149" s="223"/>
      <c r="R149" s="223"/>
      <c r="S149" s="223"/>
      <c r="T149" s="223"/>
      <c r="U149" s="223"/>
      <c r="V149" s="223"/>
      <c r="W149" s="223"/>
      <c r="X149" s="223"/>
      <c r="Y149" s="223"/>
      <c r="Z149" s="223"/>
      <c r="AA149" s="223"/>
      <c r="AB149" s="223"/>
      <c r="AC149" s="195">
        <f t="shared" si="49"/>
        <v>0</v>
      </c>
      <c r="AD149" s="224"/>
    </row>
    <row r="150" spans="1:30">
      <c r="B150" s="228"/>
      <c r="C150" s="229"/>
      <c r="D150" s="230">
        <f>D149</f>
        <v>47088</v>
      </c>
      <c r="E150" s="231"/>
      <c r="F150" s="232">
        <f>SUM(F138:F149)</f>
        <v>0</v>
      </c>
      <c r="G150" s="233">
        <f>SUM(G138:G149)</f>
        <v>0</v>
      </c>
      <c r="H150" s="234"/>
      <c r="I150" s="232">
        <f>SUM(I138:I149)</f>
        <v>0</v>
      </c>
      <c r="J150" s="233">
        <f>SUM(J138:J149)</f>
        <v>0</v>
      </c>
      <c r="M150" s="230">
        <f t="shared" si="36"/>
        <v>47088</v>
      </c>
      <c r="N150" s="236">
        <f>SUM(N138:N149)</f>
        <v>0</v>
      </c>
      <c r="O150" s="236">
        <f>SUM(O138:O149)</f>
        <v>0</v>
      </c>
      <c r="P150" s="236">
        <f>SUM(P138:P149)</f>
        <v>0</v>
      </c>
      <c r="Q150" s="236">
        <f>SUM(Q138:Q149)</f>
        <v>0</v>
      </c>
      <c r="R150" s="236">
        <f>SUM(R138:R149)</f>
        <v>0</v>
      </c>
      <c r="S150" s="236">
        <f t="shared" ref="S150:AB150" si="51">SUM(S138:S149)</f>
        <v>0</v>
      </c>
      <c r="T150" s="236">
        <f t="shared" si="51"/>
        <v>0</v>
      </c>
      <c r="U150" s="236">
        <f t="shared" si="51"/>
        <v>0</v>
      </c>
      <c r="V150" s="236">
        <f t="shared" si="51"/>
        <v>0</v>
      </c>
      <c r="W150" s="236">
        <f t="shared" si="51"/>
        <v>0</v>
      </c>
      <c r="X150" s="236">
        <f t="shared" si="51"/>
        <v>0</v>
      </c>
      <c r="Y150" s="236">
        <f t="shared" si="51"/>
        <v>0</v>
      </c>
      <c r="Z150" s="236">
        <f t="shared" si="51"/>
        <v>0</v>
      </c>
      <c r="AA150" s="236">
        <f t="shared" si="51"/>
        <v>0</v>
      </c>
      <c r="AB150" s="236">
        <f t="shared" si="51"/>
        <v>0</v>
      </c>
      <c r="AC150" s="236">
        <f>SUM(AC138:AC149)</f>
        <v>0</v>
      </c>
      <c r="AD150" s="224"/>
    </row>
    <row r="151" spans="1:30" ht="28.5" customHeight="1">
      <c r="A151" s="158"/>
      <c r="B151" s="158"/>
      <c r="C151" s="158"/>
      <c r="D151" s="158"/>
      <c r="N151" s="235">
        <f>IFERROR(N150/$H$6,0)</f>
        <v>0</v>
      </c>
      <c r="O151" s="235">
        <f>IFERROR(O150/$H$6,0)</f>
        <v>0</v>
      </c>
      <c r="P151" s="235">
        <f>IFERROR(P150/$H$6,0)</f>
        <v>0</v>
      </c>
      <c r="Q151" s="235">
        <f>IFERROR(Q150/$H$6,0)</f>
        <v>0</v>
      </c>
      <c r="R151" s="235">
        <f>IFERROR(R150/$H$6,0)</f>
        <v>0</v>
      </c>
      <c r="S151" s="235">
        <f t="shared" ref="S151:AB151" si="52">IFERROR(S150/$H$6,0)</f>
        <v>0</v>
      </c>
      <c r="T151" s="235">
        <f t="shared" si="52"/>
        <v>0</v>
      </c>
      <c r="U151" s="235">
        <f t="shared" si="52"/>
        <v>0</v>
      </c>
      <c r="V151" s="235">
        <f t="shared" si="52"/>
        <v>0</v>
      </c>
      <c r="W151" s="235">
        <f t="shared" si="52"/>
        <v>0</v>
      </c>
      <c r="X151" s="235">
        <f t="shared" si="52"/>
        <v>0</v>
      </c>
      <c r="Y151" s="235">
        <f t="shared" si="52"/>
        <v>0</v>
      </c>
      <c r="Z151" s="235">
        <f t="shared" si="52"/>
        <v>0</v>
      </c>
      <c r="AA151" s="235">
        <f t="shared" si="52"/>
        <v>0</v>
      </c>
      <c r="AB151" s="235">
        <f t="shared" si="52"/>
        <v>0</v>
      </c>
      <c r="AC151" s="235">
        <f>IFERROR(AC150/$H$6,0)</f>
        <v>0</v>
      </c>
      <c r="AD151" s="237" t="s">
        <v>394</v>
      </c>
    </row>
    <row r="152" spans="1:30">
      <c r="A152" s="158"/>
      <c r="B152" s="158"/>
      <c r="C152" s="158"/>
      <c r="D152" s="158"/>
      <c r="N152" s="253"/>
      <c r="O152" s="253"/>
      <c r="P152" s="253"/>
      <c r="Q152" s="253"/>
      <c r="R152" s="253"/>
      <c r="S152" s="190"/>
      <c r="T152" s="190"/>
      <c r="U152" s="190"/>
      <c r="V152" s="190"/>
      <c r="W152" s="190"/>
      <c r="X152" s="190"/>
      <c r="Y152" s="190"/>
      <c r="Z152" s="190"/>
      <c r="AA152" s="190"/>
      <c r="AB152" s="190"/>
      <c r="AC152" s="253"/>
      <c r="AD152" s="249"/>
    </row>
    <row r="153" spans="1:30">
      <c r="L153" s="227"/>
      <c r="N153" s="190"/>
      <c r="O153" s="190"/>
      <c r="P153" s="190"/>
      <c r="Q153" s="190"/>
      <c r="R153" s="190"/>
      <c r="AC153" s="190"/>
    </row>
    <row r="154" spans="1:30">
      <c r="L154" s="227"/>
      <c r="N154" s="190"/>
      <c r="O154" s="190"/>
      <c r="P154" s="190"/>
      <c r="Q154" s="190"/>
      <c r="R154" s="190"/>
      <c r="AC154" s="190"/>
    </row>
    <row r="155" spans="1:30">
      <c r="N155" s="190"/>
      <c r="O155" s="190"/>
      <c r="P155" s="190"/>
      <c r="Q155" s="190"/>
      <c r="R155" s="190"/>
      <c r="AC155" s="190"/>
    </row>
    <row r="156" spans="1:30">
      <c r="N156" s="190"/>
      <c r="O156" s="190"/>
      <c r="P156" s="190"/>
      <c r="Q156" s="190"/>
      <c r="R156" s="190"/>
      <c r="AC156" s="190"/>
    </row>
    <row r="157" spans="1:30">
      <c r="N157" s="190"/>
      <c r="O157" s="190"/>
      <c r="P157" s="190"/>
      <c r="Q157" s="190"/>
      <c r="R157" s="190"/>
      <c r="AC157" s="190"/>
    </row>
    <row r="158" spans="1:30">
      <c r="N158" s="190"/>
      <c r="O158" s="190"/>
      <c r="P158" s="190"/>
      <c r="Q158" s="190"/>
      <c r="R158" s="190"/>
      <c r="AC158" s="190"/>
    </row>
    <row r="159" spans="1:30">
      <c r="N159" s="190"/>
      <c r="O159" s="190"/>
      <c r="P159" s="190"/>
      <c r="Q159" s="190"/>
      <c r="R159" s="190"/>
      <c r="AC159" s="190"/>
    </row>
    <row r="160" spans="1:30">
      <c r="N160" s="190"/>
      <c r="O160" s="190"/>
      <c r="P160" s="190"/>
      <c r="Q160" s="190"/>
      <c r="R160" s="190"/>
      <c r="AC160" s="190"/>
    </row>
    <row r="161" spans="14:29">
      <c r="N161" s="190"/>
      <c r="O161" s="190"/>
      <c r="P161" s="190"/>
      <c r="Q161" s="190"/>
      <c r="R161" s="190"/>
      <c r="AC161" s="190"/>
    </row>
    <row r="162" spans="14:29">
      <c r="N162" s="190"/>
      <c r="O162" s="190"/>
      <c r="P162" s="190"/>
      <c r="Q162" s="190"/>
      <c r="R162" s="190"/>
      <c r="AC162" s="190"/>
    </row>
    <row r="163" spans="14:29">
      <c r="N163" s="190"/>
      <c r="O163" s="190"/>
      <c r="P163" s="190"/>
      <c r="Q163" s="190"/>
      <c r="R163" s="190"/>
      <c r="AC163" s="190"/>
    </row>
    <row r="164" spans="14:29">
      <c r="N164" s="190"/>
      <c r="O164" s="190"/>
      <c r="P164" s="190"/>
      <c r="Q164" s="190"/>
      <c r="R164" s="190"/>
      <c r="AC164" s="190"/>
    </row>
    <row r="165" spans="14:29">
      <c r="N165" s="190"/>
      <c r="O165" s="190"/>
      <c r="P165" s="190"/>
      <c r="Q165" s="190"/>
      <c r="R165" s="190"/>
      <c r="AC165" s="190"/>
    </row>
    <row r="166" spans="14:29">
      <c r="N166" s="190"/>
      <c r="O166" s="190"/>
      <c r="P166" s="190"/>
      <c r="Q166" s="190"/>
      <c r="R166" s="190"/>
      <c r="AC166" s="190"/>
    </row>
    <row r="167" spans="14:29">
      <c r="N167" s="190"/>
      <c r="O167" s="190"/>
      <c r="P167" s="190"/>
      <c r="Q167" s="190"/>
      <c r="R167" s="190"/>
      <c r="AC167" s="190"/>
    </row>
    <row r="168" spans="14:29">
      <c r="N168" s="190"/>
      <c r="O168" s="190"/>
      <c r="P168" s="190"/>
      <c r="Q168" s="190"/>
      <c r="R168" s="190"/>
      <c r="AC168" s="190"/>
    </row>
    <row r="169" spans="14:29">
      <c r="N169" s="190"/>
      <c r="O169" s="190"/>
      <c r="P169" s="190"/>
      <c r="Q169" s="190"/>
      <c r="R169" s="190"/>
      <c r="AC169" s="190"/>
    </row>
    <row r="170" spans="14:29">
      <c r="N170" s="190"/>
      <c r="O170" s="190"/>
      <c r="P170" s="190"/>
      <c r="Q170" s="190"/>
      <c r="R170" s="190"/>
      <c r="AC170" s="190"/>
    </row>
    <row r="171" spans="14:29">
      <c r="N171" s="190"/>
      <c r="O171" s="190"/>
      <c r="P171" s="190"/>
      <c r="Q171" s="190"/>
      <c r="R171" s="190"/>
      <c r="AC171" s="190"/>
    </row>
    <row r="172" spans="14:29">
      <c r="N172" s="190"/>
      <c r="O172" s="190"/>
      <c r="P172" s="190"/>
      <c r="Q172" s="190"/>
      <c r="R172" s="190"/>
      <c r="AC172" s="190"/>
    </row>
    <row r="173" spans="14:29">
      <c r="N173" s="190"/>
      <c r="O173" s="190"/>
      <c r="P173" s="190"/>
      <c r="Q173" s="190"/>
      <c r="R173" s="190"/>
      <c r="AC173" s="190"/>
    </row>
    <row r="174" spans="14:29">
      <c r="N174" s="190"/>
      <c r="O174" s="190"/>
      <c r="P174" s="190"/>
      <c r="Q174" s="190"/>
      <c r="R174" s="190"/>
      <c r="AC174" s="190"/>
    </row>
    <row r="175" spans="14:29">
      <c r="N175" s="190"/>
      <c r="O175" s="190"/>
      <c r="P175" s="190"/>
      <c r="Q175" s="190"/>
      <c r="R175" s="190"/>
      <c r="AC175" s="190"/>
    </row>
    <row r="176" spans="14:29">
      <c r="N176" s="190"/>
      <c r="O176" s="190"/>
      <c r="P176" s="190"/>
      <c r="Q176" s="190"/>
      <c r="R176" s="190"/>
      <c r="AC176" s="190"/>
    </row>
    <row r="177" spans="14:18">
      <c r="N177" s="190"/>
      <c r="O177" s="190"/>
      <c r="P177" s="190"/>
      <c r="Q177" s="190"/>
      <c r="R177" s="190"/>
    </row>
    <row r="178" spans="14:18">
      <c r="N178" s="190"/>
      <c r="O178" s="190"/>
      <c r="P178" s="190"/>
      <c r="Q178" s="190"/>
      <c r="R178" s="190"/>
    </row>
    <row r="179" spans="14:18">
      <c r="N179" s="190"/>
      <c r="O179" s="190"/>
      <c r="P179" s="190"/>
      <c r="Q179" s="190"/>
      <c r="R179" s="190"/>
    </row>
    <row r="180" spans="14:18">
      <c r="N180" s="190"/>
      <c r="O180" s="190"/>
      <c r="P180" s="190"/>
      <c r="Q180" s="190"/>
      <c r="R180" s="190"/>
    </row>
  </sheetData>
  <mergeCells count="62">
    <mergeCell ref="C3:H3"/>
    <mergeCell ref="M3:AE3"/>
    <mergeCell ref="D6:E6"/>
    <mergeCell ref="C8:C13"/>
    <mergeCell ref="C14:C15"/>
    <mergeCell ref="D14:D15"/>
    <mergeCell ref="C17:K17"/>
    <mergeCell ref="M17:AE18"/>
    <mergeCell ref="C19:E19"/>
    <mergeCell ref="G19:I19"/>
    <mergeCell ref="A20:B20"/>
    <mergeCell ref="J21:J22"/>
    <mergeCell ref="A21:A22"/>
    <mergeCell ref="B21:B22"/>
    <mergeCell ref="C21:C22"/>
    <mergeCell ref="D21:D22"/>
    <mergeCell ref="E21:E22"/>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5:J26"/>
    <mergeCell ref="A25:A26"/>
    <mergeCell ref="B25:B26"/>
    <mergeCell ref="C25:C26"/>
    <mergeCell ref="D25:D26"/>
    <mergeCell ref="E25:E2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C32:I32"/>
    <mergeCell ref="H35:H41"/>
    <mergeCell ref="B44:J44"/>
    <mergeCell ref="M44:AE44"/>
    <mergeCell ref="E46:G46"/>
    <mergeCell ref="H46:J46"/>
    <mergeCell ref="N46:AC46"/>
  </mergeCells>
  <conditionalFormatting sqref="J30">
    <cfRule type="cellIs" dxfId="707" priority="221" operator="notEqual">
      <formula>0</formula>
    </cfRule>
  </conditionalFormatting>
  <conditionalFormatting sqref="C48:C59 F48 C93:C104 C108:C119 C123:C134 C138:C149 F50 G151:G186">
    <cfRule type="cellIs" dxfId="706" priority="220" operator="equal">
      <formula>0</formula>
    </cfRule>
  </conditionalFormatting>
  <conditionalFormatting sqref="AC48:AC59">
    <cfRule type="cellIs" dxfId="705" priority="219" operator="equal">
      <formula>0</formula>
    </cfRule>
  </conditionalFormatting>
  <conditionalFormatting sqref="F60:F62">
    <cfRule type="cellIs" dxfId="704" priority="218" operator="equal">
      <formula>0</formula>
    </cfRule>
  </conditionalFormatting>
  <conditionalFormatting sqref="F49">
    <cfRule type="cellIs" dxfId="703" priority="217" operator="equal">
      <formula>0</formula>
    </cfRule>
  </conditionalFormatting>
  <conditionalFormatting sqref="F75:F77">
    <cfRule type="cellIs" dxfId="702" priority="216" operator="equal">
      <formula>0</formula>
    </cfRule>
  </conditionalFormatting>
  <conditionalFormatting sqref="F90:F92">
    <cfRule type="cellIs" dxfId="701" priority="215" operator="equal">
      <formula>0</formula>
    </cfRule>
  </conditionalFormatting>
  <conditionalFormatting sqref="F105:F107">
    <cfRule type="cellIs" dxfId="700" priority="214" operator="equal">
      <formula>0</formula>
    </cfRule>
  </conditionalFormatting>
  <conditionalFormatting sqref="F120:F122">
    <cfRule type="cellIs" dxfId="699" priority="213" operator="equal">
      <formula>0</formula>
    </cfRule>
  </conditionalFormatting>
  <conditionalFormatting sqref="F135:F137">
    <cfRule type="cellIs" dxfId="698" priority="212" operator="equal">
      <formula>0</formula>
    </cfRule>
  </conditionalFormatting>
  <conditionalFormatting sqref="F51:F59">
    <cfRule type="cellIs" dxfId="697" priority="211" operator="equal">
      <formula>0</formula>
    </cfRule>
  </conditionalFormatting>
  <conditionalFormatting sqref="E42:H43 AC15:AC16">
    <cfRule type="cellIs" dxfId="696" priority="210" operator="equal">
      <formula>0</formula>
    </cfRule>
  </conditionalFormatting>
  <conditionalFormatting sqref="I43:J43">
    <cfRule type="cellIs" dxfId="695" priority="209" operator="notEqual">
      <formula>0</formula>
    </cfRule>
  </conditionalFormatting>
  <conditionalFormatting sqref="K30:K31">
    <cfRule type="cellIs" dxfId="694" priority="207" operator="notEqual">
      <formula>0</formula>
    </cfRule>
  </conditionalFormatting>
  <conditionalFormatting sqref="I42:J42">
    <cfRule type="cellIs" dxfId="693" priority="206" operator="equal">
      <formula>0</formula>
    </cfRule>
  </conditionalFormatting>
  <conditionalFormatting sqref="B93:B104 B108:B119 B122:B134 B138:B149 B48:B59">
    <cfRule type="cellIs" dxfId="692" priority="205" operator="equal">
      <formula>"P1"</formula>
    </cfRule>
  </conditionalFormatting>
  <conditionalFormatting sqref="B93:B104 B108:B119 B122:B134 B138:B149 B48:B59">
    <cfRule type="cellIs" dxfId="691" priority="204" operator="equal">
      <formula>"P2"</formula>
    </cfRule>
  </conditionalFormatting>
  <conditionalFormatting sqref="B93:B104 B108:B119 B122:B134 B138:B149 B48:B59">
    <cfRule type="cellIs" dxfId="690" priority="203" operator="equal">
      <formula>"P3"</formula>
    </cfRule>
  </conditionalFormatting>
  <conditionalFormatting sqref="B93:B104 B108:B119 B122:B134 B138:B149 B48:B59">
    <cfRule type="cellIs" dxfId="689" priority="202" operator="equal">
      <formula>"P4"</formula>
    </cfRule>
  </conditionalFormatting>
  <conditionalFormatting sqref="B93:B104 B108:B119 B123:B134 B138:B149 B48:B59">
    <cfRule type="cellIs" dxfId="688" priority="201" operator="equal">
      <formula>"P5"</formula>
    </cfRule>
  </conditionalFormatting>
  <conditionalFormatting sqref="I48 I50">
    <cfRule type="cellIs" dxfId="687" priority="200" operator="equal">
      <formula>0</formula>
    </cfRule>
  </conditionalFormatting>
  <conditionalFormatting sqref="I60">
    <cfRule type="cellIs" dxfId="686" priority="199" operator="equal">
      <formula>0</formula>
    </cfRule>
  </conditionalFormatting>
  <conditionalFormatting sqref="I49">
    <cfRule type="cellIs" dxfId="685" priority="198" operator="equal">
      <formula>0</formula>
    </cfRule>
  </conditionalFormatting>
  <conditionalFormatting sqref="I51:I59">
    <cfRule type="cellIs" dxfId="684" priority="197" operator="equal">
      <formula>0</formula>
    </cfRule>
  </conditionalFormatting>
  <conditionalFormatting sqref="I75">
    <cfRule type="cellIs" dxfId="683" priority="196" operator="equal">
      <formula>0</formula>
    </cfRule>
  </conditionalFormatting>
  <conditionalFormatting sqref="I90">
    <cfRule type="cellIs" dxfId="682" priority="195" operator="equal">
      <formula>0</formula>
    </cfRule>
  </conditionalFormatting>
  <conditionalFormatting sqref="I105">
    <cfRule type="cellIs" dxfId="681" priority="194" operator="equal">
      <formula>0</formula>
    </cfRule>
  </conditionalFormatting>
  <conditionalFormatting sqref="I120">
    <cfRule type="cellIs" dxfId="680" priority="193" operator="equal">
      <formula>0</formula>
    </cfRule>
  </conditionalFormatting>
  <conditionalFormatting sqref="I135">
    <cfRule type="cellIs" dxfId="679" priority="192" operator="equal">
      <formula>0</formula>
    </cfRule>
  </conditionalFormatting>
  <conditionalFormatting sqref="H62">
    <cfRule type="cellIs" dxfId="678" priority="191" operator="equal">
      <formula>0</formula>
    </cfRule>
  </conditionalFormatting>
  <conditionalFormatting sqref="H77">
    <cfRule type="cellIs" dxfId="677" priority="190" operator="equal">
      <formula>0</formula>
    </cfRule>
  </conditionalFormatting>
  <conditionalFormatting sqref="H92">
    <cfRule type="cellIs" dxfId="676" priority="189" operator="equal">
      <formula>0</formula>
    </cfRule>
  </conditionalFormatting>
  <conditionalFormatting sqref="H107">
    <cfRule type="cellIs" dxfId="675" priority="188" operator="equal">
      <formula>0</formula>
    </cfRule>
  </conditionalFormatting>
  <conditionalFormatting sqref="H122">
    <cfRule type="cellIs" dxfId="674" priority="187" operator="equal">
      <formula>0</formula>
    </cfRule>
  </conditionalFormatting>
  <conditionalFormatting sqref="H137">
    <cfRule type="cellIs" dxfId="673" priority="186" operator="equal">
      <formula>0</formula>
    </cfRule>
  </conditionalFormatting>
  <conditionalFormatting sqref="F63 F65">
    <cfRule type="cellIs" dxfId="672" priority="185" operator="equal">
      <formula>0</formula>
    </cfRule>
  </conditionalFormatting>
  <conditionalFormatting sqref="F64">
    <cfRule type="cellIs" dxfId="671" priority="184" operator="equal">
      <formula>0</formula>
    </cfRule>
  </conditionalFormatting>
  <conditionalFormatting sqref="F66:F74">
    <cfRule type="cellIs" dxfId="670" priority="183" operator="equal">
      <formula>0</formula>
    </cfRule>
  </conditionalFormatting>
  <conditionalFormatting sqref="I63 I65">
    <cfRule type="cellIs" dxfId="669" priority="182" operator="equal">
      <formula>0</formula>
    </cfRule>
  </conditionalFormatting>
  <conditionalFormatting sqref="I64">
    <cfRule type="cellIs" dxfId="668" priority="181" operator="equal">
      <formula>0</formula>
    </cfRule>
  </conditionalFormatting>
  <conditionalFormatting sqref="I66:I74">
    <cfRule type="cellIs" dxfId="667" priority="180" operator="equal">
      <formula>0</formula>
    </cfRule>
  </conditionalFormatting>
  <conditionalFormatting sqref="E66:E74">
    <cfRule type="expression" dxfId="666" priority="179">
      <formula>$B66=""</formula>
    </cfRule>
  </conditionalFormatting>
  <conditionalFormatting sqref="G66:G74">
    <cfRule type="expression" dxfId="665" priority="178">
      <formula>$B66=""</formula>
    </cfRule>
  </conditionalFormatting>
  <conditionalFormatting sqref="H66:H74">
    <cfRule type="expression" dxfId="664" priority="177">
      <formula>$B66=""</formula>
    </cfRule>
  </conditionalFormatting>
  <conditionalFormatting sqref="J66:J74">
    <cfRule type="expression" dxfId="663" priority="176">
      <formula>$B66=""</formula>
    </cfRule>
  </conditionalFormatting>
  <conditionalFormatting sqref="F78 F80">
    <cfRule type="cellIs" dxfId="662" priority="175" operator="equal">
      <formula>0</formula>
    </cfRule>
  </conditionalFormatting>
  <conditionalFormatting sqref="F79">
    <cfRule type="cellIs" dxfId="661" priority="174" operator="equal">
      <formula>0</formula>
    </cfRule>
  </conditionalFormatting>
  <conditionalFormatting sqref="F81:F89">
    <cfRule type="cellIs" dxfId="660" priority="173" operator="equal">
      <formula>0</formula>
    </cfRule>
  </conditionalFormatting>
  <conditionalFormatting sqref="I78 I80">
    <cfRule type="cellIs" dxfId="659" priority="172" operator="equal">
      <formula>0</formula>
    </cfRule>
  </conditionalFormatting>
  <conditionalFormatting sqref="I79">
    <cfRule type="cellIs" dxfId="658" priority="171" operator="equal">
      <formula>0</formula>
    </cfRule>
  </conditionalFormatting>
  <conditionalFormatting sqref="I81:I89">
    <cfRule type="cellIs" dxfId="657" priority="170" operator="equal">
      <formula>0</formula>
    </cfRule>
  </conditionalFormatting>
  <conditionalFormatting sqref="E78:E89">
    <cfRule type="expression" dxfId="656" priority="169">
      <formula>$B78=""</formula>
    </cfRule>
  </conditionalFormatting>
  <conditionalFormatting sqref="G78:G89">
    <cfRule type="expression" dxfId="655" priority="168">
      <formula>$B78=""</formula>
    </cfRule>
  </conditionalFormatting>
  <conditionalFormatting sqref="H78:H89">
    <cfRule type="expression" dxfId="654" priority="167">
      <formula>$B78=""</formula>
    </cfRule>
  </conditionalFormatting>
  <conditionalFormatting sqref="J78:J89">
    <cfRule type="expression" dxfId="653" priority="166">
      <formula>$B78=""</formula>
    </cfRule>
  </conditionalFormatting>
  <conditionalFormatting sqref="F93 F95">
    <cfRule type="cellIs" dxfId="652" priority="165" operator="equal">
      <formula>0</formula>
    </cfRule>
  </conditionalFormatting>
  <conditionalFormatting sqref="F94">
    <cfRule type="cellIs" dxfId="651" priority="164" operator="equal">
      <formula>0</formula>
    </cfRule>
  </conditionalFormatting>
  <conditionalFormatting sqref="F96:F104">
    <cfRule type="cellIs" dxfId="650" priority="163" operator="equal">
      <formula>0</formula>
    </cfRule>
  </conditionalFormatting>
  <conditionalFormatting sqref="I93 I95">
    <cfRule type="cellIs" dxfId="649" priority="162" operator="equal">
      <formula>0</formula>
    </cfRule>
  </conditionalFormatting>
  <conditionalFormatting sqref="I94">
    <cfRule type="cellIs" dxfId="648" priority="161" operator="equal">
      <formula>0</formula>
    </cfRule>
  </conditionalFormatting>
  <conditionalFormatting sqref="I96:I104">
    <cfRule type="cellIs" dxfId="647" priority="160" operator="equal">
      <formula>0</formula>
    </cfRule>
  </conditionalFormatting>
  <conditionalFormatting sqref="E93:E104">
    <cfRule type="expression" dxfId="646" priority="159">
      <formula>$B93=""</formula>
    </cfRule>
  </conditionalFormatting>
  <conditionalFormatting sqref="G93:G104">
    <cfRule type="expression" dxfId="645" priority="158">
      <formula>$B93=""</formula>
    </cfRule>
  </conditionalFormatting>
  <conditionalFormatting sqref="H93:H104">
    <cfRule type="expression" dxfId="644" priority="157">
      <formula>$B93=""</formula>
    </cfRule>
  </conditionalFormatting>
  <conditionalFormatting sqref="J93:J104">
    <cfRule type="expression" dxfId="643" priority="156">
      <formula>$B93=""</formula>
    </cfRule>
  </conditionalFormatting>
  <conditionalFormatting sqref="F108 F110">
    <cfRule type="cellIs" dxfId="642" priority="155" operator="equal">
      <formula>0</formula>
    </cfRule>
  </conditionalFormatting>
  <conditionalFormatting sqref="F109">
    <cfRule type="cellIs" dxfId="641" priority="154" operator="equal">
      <formula>0</formula>
    </cfRule>
  </conditionalFormatting>
  <conditionalFormatting sqref="F111:F119">
    <cfRule type="cellIs" dxfId="640" priority="153" operator="equal">
      <formula>0</formula>
    </cfRule>
  </conditionalFormatting>
  <conditionalFormatting sqref="I108 I110">
    <cfRule type="cellIs" dxfId="639" priority="152" operator="equal">
      <formula>0</formula>
    </cfRule>
  </conditionalFormatting>
  <conditionalFormatting sqref="I109">
    <cfRule type="cellIs" dxfId="638" priority="151" operator="equal">
      <formula>0</formula>
    </cfRule>
  </conditionalFormatting>
  <conditionalFormatting sqref="I111:I119">
    <cfRule type="cellIs" dxfId="637" priority="150" operator="equal">
      <formula>0</formula>
    </cfRule>
  </conditionalFormatting>
  <conditionalFormatting sqref="E108:E119">
    <cfRule type="expression" dxfId="636" priority="149">
      <formula>$B108=""</formula>
    </cfRule>
  </conditionalFormatting>
  <conditionalFormatting sqref="G108:G119">
    <cfRule type="expression" dxfId="635" priority="148">
      <formula>$B108=""</formula>
    </cfRule>
  </conditionalFormatting>
  <conditionalFormatting sqref="H108:H119">
    <cfRule type="expression" dxfId="634" priority="147">
      <formula>$B108=""</formula>
    </cfRule>
  </conditionalFormatting>
  <conditionalFormatting sqref="J108:J119">
    <cfRule type="expression" dxfId="633" priority="146">
      <formula>$B108=""</formula>
    </cfRule>
  </conditionalFormatting>
  <conditionalFormatting sqref="F123 F125">
    <cfRule type="cellIs" dxfId="632" priority="145" operator="equal">
      <formula>0</formula>
    </cfRule>
  </conditionalFormatting>
  <conditionalFormatting sqref="F124">
    <cfRule type="cellIs" dxfId="631" priority="144" operator="equal">
      <formula>0</formula>
    </cfRule>
  </conditionalFormatting>
  <conditionalFormatting sqref="F126:F134">
    <cfRule type="cellIs" dxfId="630" priority="143" operator="equal">
      <formula>0</formula>
    </cfRule>
  </conditionalFormatting>
  <conditionalFormatting sqref="I123 I125">
    <cfRule type="cellIs" dxfId="629" priority="142" operator="equal">
      <formula>0</formula>
    </cfRule>
  </conditionalFormatting>
  <conditionalFormatting sqref="I124">
    <cfRule type="cellIs" dxfId="628" priority="141" operator="equal">
      <formula>0</formula>
    </cfRule>
  </conditionalFormatting>
  <conditionalFormatting sqref="I126:I134">
    <cfRule type="cellIs" dxfId="627" priority="140" operator="equal">
      <formula>0</formula>
    </cfRule>
  </conditionalFormatting>
  <conditionalFormatting sqref="E123:E134">
    <cfRule type="expression" dxfId="626" priority="139">
      <formula>$B123=""</formula>
    </cfRule>
  </conditionalFormatting>
  <conditionalFormatting sqref="G123:G134">
    <cfRule type="expression" dxfId="625" priority="138">
      <formula>$B123=""</formula>
    </cfRule>
  </conditionalFormatting>
  <conditionalFormatting sqref="H123:H134">
    <cfRule type="expression" dxfId="624" priority="137">
      <formula>$B123=""</formula>
    </cfRule>
  </conditionalFormatting>
  <conditionalFormatting sqref="J123:J134">
    <cfRule type="expression" dxfId="623" priority="136">
      <formula>$B123=""</formula>
    </cfRule>
  </conditionalFormatting>
  <conditionalFormatting sqref="F150">
    <cfRule type="cellIs" dxfId="622" priority="135" operator="equal">
      <formula>0</formula>
    </cfRule>
  </conditionalFormatting>
  <conditionalFormatting sqref="I150">
    <cfRule type="cellIs" dxfId="621" priority="134" operator="equal">
      <formula>0</formula>
    </cfRule>
  </conditionalFormatting>
  <conditionalFormatting sqref="F138 F140">
    <cfRule type="cellIs" dxfId="620" priority="133" operator="equal">
      <formula>0</formula>
    </cfRule>
  </conditionalFormatting>
  <conditionalFormatting sqref="F139">
    <cfRule type="cellIs" dxfId="619" priority="132" operator="equal">
      <formula>0</formula>
    </cfRule>
  </conditionalFormatting>
  <conditionalFormatting sqref="F141:F149">
    <cfRule type="cellIs" dxfId="618" priority="131" operator="equal">
      <formula>0</formula>
    </cfRule>
  </conditionalFormatting>
  <conditionalFormatting sqref="I138 I140">
    <cfRule type="cellIs" dxfId="617" priority="130" operator="equal">
      <formula>0</formula>
    </cfRule>
  </conditionalFormatting>
  <conditionalFormatting sqref="I139">
    <cfRule type="cellIs" dxfId="616" priority="129" operator="equal">
      <formula>0</formula>
    </cfRule>
  </conditionalFormatting>
  <conditionalFormatting sqref="I141:I149">
    <cfRule type="cellIs" dxfId="615" priority="128" operator="equal">
      <formula>0</formula>
    </cfRule>
  </conditionalFormatting>
  <conditionalFormatting sqref="E138:E149">
    <cfRule type="expression" dxfId="614" priority="127">
      <formula>$B138=""</formula>
    </cfRule>
  </conditionalFormatting>
  <conditionalFormatting sqref="G138:G149">
    <cfRule type="expression" dxfId="613" priority="126">
      <formula>$B138=""</formula>
    </cfRule>
  </conditionalFormatting>
  <conditionalFormatting sqref="H138:H149">
    <cfRule type="expression" dxfId="612" priority="125">
      <formula>$B138=""</formula>
    </cfRule>
  </conditionalFormatting>
  <conditionalFormatting sqref="J138:J149">
    <cfRule type="expression" dxfId="611" priority="124">
      <formula>$B138=""</formula>
    </cfRule>
  </conditionalFormatting>
  <conditionalFormatting sqref="E57:E59">
    <cfRule type="expression" dxfId="610" priority="123">
      <formula>$B57=""</formula>
    </cfRule>
  </conditionalFormatting>
  <conditionalFormatting sqref="E55:E56">
    <cfRule type="expression" dxfId="609" priority="122">
      <formula>$B55=""</formula>
    </cfRule>
  </conditionalFormatting>
  <conditionalFormatting sqref="G57:G59">
    <cfRule type="expression" dxfId="608" priority="121">
      <formula>$B57=""</formula>
    </cfRule>
  </conditionalFormatting>
  <conditionalFormatting sqref="G55:G56">
    <cfRule type="expression" dxfId="607" priority="120">
      <formula>$B55=""</formula>
    </cfRule>
  </conditionalFormatting>
  <conditionalFormatting sqref="H57:H59">
    <cfRule type="expression" dxfId="606" priority="119">
      <formula>$B57=""</formula>
    </cfRule>
  </conditionalFormatting>
  <conditionalFormatting sqref="H55:H56">
    <cfRule type="expression" dxfId="605" priority="118">
      <formula>$B55=""</formula>
    </cfRule>
  </conditionalFormatting>
  <conditionalFormatting sqref="J57:J59">
    <cfRule type="expression" dxfId="604" priority="117">
      <formula>$B57=""</formula>
    </cfRule>
  </conditionalFormatting>
  <conditionalFormatting sqref="J55:J56">
    <cfRule type="expression" dxfId="603" priority="116">
      <formula>$B55=""</formula>
    </cfRule>
  </conditionalFormatting>
  <conditionalFormatting sqref="G63">
    <cfRule type="expression" dxfId="602" priority="115">
      <formula>$B63=""</formula>
    </cfRule>
  </conditionalFormatting>
  <conditionalFormatting sqref="H63">
    <cfRule type="expression" dxfId="601" priority="114">
      <formula>$B63=""</formula>
    </cfRule>
  </conditionalFormatting>
  <conditionalFormatting sqref="J63">
    <cfRule type="expression" dxfId="600" priority="113">
      <formula>$B63=""</formula>
    </cfRule>
  </conditionalFormatting>
  <conditionalFormatting sqref="N11:R14 AD11:AD14">
    <cfRule type="cellIs" dxfId="599" priority="112" operator="equal">
      <formula>0</formula>
    </cfRule>
  </conditionalFormatting>
  <conditionalFormatting sqref="N6">
    <cfRule type="cellIs" dxfId="598" priority="111" operator="equal">
      <formula>0</formula>
    </cfRule>
  </conditionalFormatting>
  <conditionalFormatting sqref="N6:AB14 AD6:AD14">
    <cfRule type="cellIs" dxfId="597" priority="110" operator="equal">
      <formula>0</formula>
    </cfRule>
  </conditionalFormatting>
  <conditionalFormatting sqref="AD28 AD26 AD24 AD22">
    <cfRule type="cellIs" dxfId="596" priority="109" operator="equal">
      <formula>0</formula>
    </cfRule>
  </conditionalFormatting>
  <conditionalFormatting sqref="AE22:AE26">
    <cfRule type="cellIs" dxfId="595" priority="108" operator="equal">
      <formula>"""adjustment needed"""</formula>
    </cfRule>
  </conditionalFormatting>
  <conditionalFormatting sqref="AE22 AE24 AE26">
    <cfRule type="cellIs" dxfId="594" priority="107" operator="equal">
      <formula>"adjustment needed"</formula>
    </cfRule>
  </conditionalFormatting>
  <conditionalFormatting sqref="AE28">
    <cfRule type="cellIs" dxfId="593" priority="106" operator="equal">
      <formula>"""adjustment needed"""</formula>
    </cfRule>
  </conditionalFormatting>
  <conditionalFormatting sqref="AE28">
    <cfRule type="cellIs" dxfId="592" priority="105" operator="equal">
      <formula>"adjustment needed"</formula>
    </cfRule>
  </conditionalFormatting>
  <conditionalFormatting sqref="AD21:AD29">
    <cfRule type="cellIs" dxfId="591" priority="104" operator="equal">
      <formula>0</formula>
    </cfRule>
  </conditionalFormatting>
  <conditionalFormatting sqref="C63:C74">
    <cfRule type="cellIs" dxfId="590" priority="103" operator="equal">
      <formula>0</formula>
    </cfRule>
  </conditionalFormatting>
  <conditionalFormatting sqref="B63 B65:B74">
    <cfRule type="cellIs" dxfId="589" priority="102" operator="equal">
      <formula>"P4"</formula>
    </cfRule>
  </conditionalFormatting>
  <conditionalFormatting sqref="B63 B65:B74">
    <cfRule type="cellIs" dxfId="588" priority="100" operator="equal">
      <formula>"P1"</formula>
    </cfRule>
  </conditionalFormatting>
  <conditionalFormatting sqref="B63 B65:B74">
    <cfRule type="cellIs" dxfId="587" priority="99" operator="equal">
      <formula>"P2"</formula>
    </cfRule>
  </conditionalFormatting>
  <conditionalFormatting sqref="B63 B65:B74">
    <cfRule type="cellIs" dxfId="586" priority="98" operator="equal">
      <formula>"P3"</formula>
    </cfRule>
  </conditionalFormatting>
  <conditionalFormatting sqref="B63 B65:B74">
    <cfRule type="cellIs" dxfId="585" priority="97" operator="equal">
      <formula>"P5"</formula>
    </cfRule>
  </conditionalFormatting>
  <conditionalFormatting sqref="C78:C89">
    <cfRule type="cellIs" dxfId="584" priority="96" operator="equal">
      <formula>0</formula>
    </cfRule>
  </conditionalFormatting>
  <conditionalFormatting sqref="B78:B89">
    <cfRule type="cellIs" dxfId="583" priority="94" operator="equal">
      <formula>"P1"</formula>
    </cfRule>
  </conditionalFormatting>
  <conditionalFormatting sqref="B78:B89">
    <cfRule type="cellIs" dxfId="582" priority="93" operator="equal">
      <formula>"P2"</formula>
    </cfRule>
  </conditionalFormatting>
  <conditionalFormatting sqref="B78:B89">
    <cfRule type="cellIs" dxfId="581" priority="92" operator="equal">
      <formula>"P3"</formula>
    </cfRule>
  </conditionalFormatting>
  <conditionalFormatting sqref="B78:B89">
    <cfRule type="cellIs" dxfId="580" priority="91" operator="equal">
      <formula>"P4"</formula>
    </cfRule>
  </conditionalFormatting>
  <conditionalFormatting sqref="B78:B89">
    <cfRule type="cellIs" dxfId="579" priority="90" operator="equal">
      <formula>"P5"</formula>
    </cfRule>
  </conditionalFormatting>
  <conditionalFormatting sqref="E48:E51">
    <cfRule type="expression" dxfId="578" priority="89">
      <formula>$B48=""</formula>
    </cfRule>
  </conditionalFormatting>
  <conditionalFormatting sqref="G48:G51">
    <cfRule type="expression" dxfId="577" priority="88">
      <formula>$B48=""</formula>
    </cfRule>
  </conditionalFormatting>
  <conditionalFormatting sqref="H48:H51">
    <cfRule type="expression" dxfId="576" priority="87">
      <formula>$B48=""</formula>
    </cfRule>
  </conditionalFormatting>
  <conditionalFormatting sqref="J48:J49">
    <cfRule type="expression" dxfId="575" priority="86">
      <formula>$B48=""</formula>
    </cfRule>
  </conditionalFormatting>
  <conditionalFormatting sqref="J50:J51">
    <cfRule type="expression" dxfId="574" priority="85">
      <formula>$B50=""</formula>
    </cfRule>
  </conditionalFormatting>
  <conditionalFormatting sqref="E63">
    <cfRule type="expression" dxfId="573" priority="84">
      <formula>$B63=""</formula>
    </cfRule>
  </conditionalFormatting>
  <conditionalFormatting sqref="H35:H41">
    <cfRule type="expression" dxfId="572" priority="83">
      <formula>$D14="yes"</formula>
    </cfRule>
  </conditionalFormatting>
  <conditionalFormatting sqref="B64">
    <cfRule type="cellIs" dxfId="571" priority="82" operator="equal">
      <formula>"P1"</formula>
    </cfRule>
  </conditionalFormatting>
  <conditionalFormatting sqref="B64">
    <cfRule type="cellIs" dxfId="570" priority="81" operator="equal">
      <formula>"P2"</formula>
    </cfRule>
  </conditionalFormatting>
  <conditionalFormatting sqref="B64">
    <cfRule type="cellIs" dxfId="569" priority="80" operator="equal">
      <formula>"P3"</formula>
    </cfRule>
  </conditionalFormatting>
  <conditionalFormatting sqref="B64">
    <cfRule type="cellIs" dxfId="568" priority="79" operator="equal">
      <formula>"P4"</formula>
    </cfRule>
  </conditionalFormatting>
  <conditionalFormatting sqref="B64">
    <cfRule type="cellIs" dxfId="567" priority="78" operator="equal">
      <formula>"P5"</formula>
    </cfRule>
  </conditionalFormatting>
  <conditionalFormatting sqref="D48:D60">
    <cfRule type="expression" dxfId="566" priority="77">
      <formula>$D$48=0</formula>
    </cfRule>
  </conditionalFormatting>
  <conditionalFormatting sqref="D49:D59">
    <cfRule type="cellIs" dxfId="565" priority="76" operator="equal">
      <formula>0</formula>
    </cfRule>
  </conditionalFormatting>
  <conditionalFormatting sqref="D63:D75">
    <cfRule type="expression" dxfId="564" priority="75">
      <formula>$D$48=0</formula>
    </cfRule>
  </conditionalFormatting>
  <conditionalFormatting sqref="D64:D74">
    <cfRule type="cellIs" dxfId="563" priority="74" operator="equal">
      <formula>0</formula>
    </cfRule>
  </conditionalFormatting>
  <conditionalFormatting sqref="D78:D90">
    <cfRule type="expression" dxfId="562" priority="73">
      <formula>$D$48=0</formula>
    </cfRule>
  </conditionalFormatting>
  <conditionalFormatting sqref="D79:D89">
    <cfRule type="cellIs" dxfId="561" priority="72" operator="equal">
      <formula>0</formula>
    </cfRule>
  </conditionalFormatting>
  <conditionalFormatting sqref="D93:D105">
    <cfRule type="expression" dxfId="560" priority="71">
      <formula>$D$48=0</formula>
    </cfRule>
  </conditionalFormatting>
  <conditionalFormatting sqref="D94:D104">
    <cfRule type="cellIs" dxfId="559" priority="70" operator="equal">
      <formula>0</formula>
    </cfRule>
  </conditionalFormatting>
  <conditionalFormatting sqref="D108:D120">
    <cfRule type="expression" dxfId="558" priority="69">
      <formula>$D$48=0</formula>
    </cfRule>
  </conditionalFormatting>
  <conditionalFormatting sqref="D109:D119">
    <cfRule type="cellIs" dxfId="557" priority="68" operator="equal">
      <formula>0</formula>
    </cfRule>
  </conditionalFormatting>
  <conditionalFormatting sqref="D123:D135">
    <cfRule type="expression" dxfId="556" priority="67">
      <formula>$D$48=0</formula>
    </cfRule>
  </conditionalFormatting>
  <conditionalFormatting sqref="D124:D134">
    <cfRule type="cellIs" dxfId="555" priority="66" operator="equal">
      <formula>0</formula>
    </cfRule>
  </conditionalFormatting>
  <conditionalFormatting sqref="D138:D150">
    <cfRule type="expression" dxfId="554" priority="65">
      <formula>$D$48=0</formula>
    </cfRule>
  </conditionalFormatting>
  <conditionalFormatting sqref="D139:D149">
    <cfRule type="cellIs" dxfId="553" priority="64" operator="equal">
      <formula>0</formula>
    </cfRule>
  </conditionalFormatting>
  <conditionalFormatting sqref="M48:M59">
    <cfRule type="expression" dxfId="552" priority="63">
      <formula>$D$48=0</formula>
    </cfRule>
  </conditionalFormatting>
  <conditionalFormatting sqref="M49:M59">
    <cfRule type="cellIs" dxfId="551" priority="62" operator="equal">
      <formula>0</formula>
    </cfRule>
  </conditionalFormatting>
  <conditionalFormatting sqref="N62:S62 N77:S77 N92:S92 N107:S107 N122:S122 N137:S137 N60:AC61 N75:AC76 N90:AC91 N105:AC106 N120:AC121 N135:AC136 N150:AC151">
    <cfRule type="cellIs" dxfId="550" priority="46" operator="equal">
      <formula>0</formula>
    </cfRule>
  </conditionalFormatting>
  <conditionalFormatting sqref="AC63:AC74 AC78:AC89 AC93:AC104 AC108:AC119 AC123:AC134 AC138:AC149">
    <cfRule type="cellIs" dxfId="549" priority="45" operator="equal">
      <formula>0</formula>
    </cfRule>
  </conditionalFormatting>
  <conditionalFormatting sqref="U62:AC62 U77:AC77 U92:AC92 U107:AC107 U122:AC122 U137:AC137 AC63:AC74 AC78:AC89 AC93:AC104 AC108:AC119 AC123:AC134 AC138:AC149">
    <cfRule type="cellIs" dxfId="548" priority="44" operator="equal">
      <formula>0</formula>
    </cfRule>
  </conditionalFormatting>
  <conditionalFormatting sqref="M60">
    <cfRule type="expression" dxfId="547" priority="43">
      <formula>$D$48=0</formula>
    </cfRule>
  </conditionalFormatting>
  <conditionalFormatting sqref="M63:M75">
    <cfRule type="expression" dxfId="546" priority="42">
      <formula>$D$48=0</formula>
    </cfRule>
  </conditionalFormatting>
  <conditionalFormatting sqref="M64:M74">
    <cfRule type="cellIs" dxfId="545" priority="41" operator="equal">
      <formula>0</formula>
    </cfRule>
  </conditionalFormatting>
  <conditionalFormatting sqref="M78:M90">
    <cfRule type="expression" dxfId="544" priority="40">
      <formula>$D$48=0</formula>
    </cfRule>
  </conditionalFormatting>
  <conditionalFormatting sqref="M79:M89">
    <cfRule type="cellIs" dxfId="543" priority="39" operator="equal">
      <formula>0</formula>
    </cfRule>
  </conditionalFormatting>
  <conditionalFormatting sqref="M93:M105">
    <cfRule type="expression" dxfId="542" priority="38">
      <formula>$D$48=0</formula>
    </cfRule>
  </conditionalFormatting>
  <conditionalFormatting sqref="M94:M104">
    <cfRule type="cellIs" dxfId="541" priority="37" operator="equal">
      <formula>0</formula>
    </cfRule>
  </conditionalFormatting>
  <conditionalFormatting sqref="M108:M120">
    <cfRule type="expression" dxfId="540" priority="36">
      <formula>$D$48=0</formula>
    </cfRule>
  </conditionalFormatting>
  <conditionalFormatting sqref="M109:M119">
    <cfRule type="cellIs" dxfId="539" priority="35" operator="equal">
      <formula>0</formula>
    </cfRule>
  </conditionalFormatting>
  <conditionalFormatting sqref="M123:M135">
    <cfRule type="expression" dxfId="538" priority="34">
      <formula>$D$48=0</formula>
    </cfRule>
  </conditionalFormatting>
  <conditionalFormatting sqref="M124:M134">
    <cfRule type="cellIs" dxfId="537" priority="33" operator="equal">
      <formula>0</formula>
    </cfRule>
  </conditionalFormatting>
  <conditionalFormatting sqref="M138:M150">
    <cfRule type="expression" dxfId="536" priority="32">
      <formula>$D$48=0</formula>
    </cfRule>
  </conditionalFormatting>
  <conditionalFormatting sqref="M139:M149">
    <cfRule type="cellIs" dxfId="535" priority="31" operator="equal">
      <formula>0</formula>
    </cfRule>
  </conditionalFormatting>
  <conditionalFormatting sqref="F35:F41">
    <cfRule type="cellIs" dxfId="534" priority="30" operator="notEqual">
      <formula>0</formula>
    </cfRule>
  </conditionalFormatting>
  <conditionalFormatting sqref="D35:F35 C36:E38 C39:F41">
    <cfRule type="cellIs" dxfId="533" priority="29" operator="equal">
      <formula>0</formula>
    </cfRule>
  </conditionalFormatting>
  <conditionalFormatting sqref="F36:F38">
    <cfRule type="cellIs" dxfId="532" priority="28" operator="equal">
      <formula>0</formula>
    </cfRule>
  </conditionalFormatting>
  <conditionalFormatting sqref="G35:G41">
    <cfRule type="cellIs" dxfId="531" priority="27" operator="equal">
      <formula>0</formula>
    </cfRule>
  </conditionalFormatting>
  <conditionalFormatting sqref="C35">
    <cfRule type="cellIs" dxfId="530" priority="26" operator="equal">
      <formula>0</formula>
    </cfRule>
  </conditionalFormatting>
  <conditionalFormatting sqref="K21 H21 H29 K23 K25 K27">
    <cfRule type="cellIs" dxfId="529" priority="25" operator="notEqual">
      <formula>0</formula>
    </cfRule>
  </conditionalFormatting>
  <conditionalFormatting sqref="K29">
    <cfRule type="cellIs" dxfId="528" priority="24" operator="notEqual">
      <formula>0</formula>
    </cfRule>
  </conditionalFormatting>
  <conditionalFormatting sqref="H23">
    <cfRule type="cellIs" dxfId="527" priority="23" operator="notEqual">
      <formula>0</formula>
    </cfRule>
  </conditionalFormatting>
  <conditionalFormatting sqref="H25">
    <cfRule type="cellIs" dxfId="526" priority="22" operator="notEqual">
      <formula>0</formula>
    </cfRule>
  </conditionalFormatting>
  <conditionalFormatting sqref="H27">
    <cfRule type="cellIs" dxfId="525" priority="21" operator="notEqual">
      <formula>0</formula>
    </cfRule>
  </conditionalFormatting>
  <conditionalFormatting sqref="N21:AC21 N22:AB29">
    <cfRule type="cellIs" dxfId="524" priority="20" operator="equal">
      <formula>0</formula>
    </cfRule>
  </conditionalFormatting>
  <conditionalFormatting sqref="AC22:AC29">
    <cfRule type="cellIs" dxfId="523" priority="19" operator="equal">
      <formula>0</formula>
    </cfRule>
  </conditionalFormatting>
  <conditionalFormatting sqref="AC6:AC14">
    <cfRule type="cellIs" dxfId="522" priority="18" operator="equal">
      <formula>0</formula>
    </cfRule>
  </conditionalFormatting>
  <conditionalFormatting sqref="E53:E54">
    <cfRule type="expression" dxfId="521" priority="17">
      <formula>$B53=""</formula>
    </cfRule>
  </conditionalFormatting>
  <conditionalFormatting sqref="E52">
    <cfRule type="expression" dxfId="520" priority="16">
      <formula>$B52=""</formula>
    </cfRule>
  </conditionalFormatting>
  <conditionalFormatting sqref="G53:G54">
    <cfRule type="expression" dxfId="519" priority="15">
      <formula>$B53=""</formula>
    </cfRule>
  </conditionalFormatting>
  <conditionalFormatting sqref="H53:H54">
    <cfRule type="expression" dxfId="518" priority="14">
      <formula>$B53=""</formula>
    </cfRule>
  </conditionalFormatting>
  <conditionalFormatting sqref="G52">
    <cfRule type="expression" dxfId="517" priority="13">
      <formula>$B52=""</formula>
    </cfRule>
  </conditionalFormatting>
  <conditionalFormatting sqref="H52">
    <cfRule type="expression" dxfId="516" priority="12">
      <formula>$B52=""</formula>
    </cfRule>
  </conditionalFormatting>
  <conditionalFormatting sqref="J53:J54">
    <cfRule type="expression" dxfId="515" priority="11">
      <formula>$B53=""</formula>
    </cfRule>
  </conditionalFormatting>
  <conditionalFormatting sqref="J52">
    <cfRule type="expression" dxfId="514" priority="10">
      <formula>$B52=""</formula>
    </cfRule>
  </conditionalFormatting>
  <conditionalFormatting sqref="E64:E65">
    <cfRule type="expression" dxfId="513" priority="9">
      <formula>$B64=""</formula>
    </cfRule>
  </conditionalFormatting>
  <conditionalFormatting sqref="G65">
    <cfRule type="expression" dxfId="512" priority="8">
      <formula>$B65=""</formula>
    </cfRule>
  </conditionalFormatting>
  <conditionalFormatting sqref="H65">
    <cfRule type="expression" dxfId="511" priority="7">
      <formula>$B65=""</formula>
    </cfRule>
  </conditionalFormatting>
  <conditionalFormatting sqref="G64">
    <cfRule type="expression" dxfId="510" priority="6">
      <formula>$B64=""</formula>
    </cfRule>
  </conditionalFormatting>
  <conditionalFormatting sqref="H64">
    <cfRule type="expression" dxfId="509" priority="5">
      <formula>$B64=""</formula>
    </cfRule>
  </conditionalFormatting>
  <conditionalFormatting sqref="J65">
    <cfRule type="expression" dxfId="508" priority="4">
      <formula>$B65=""</formula>
    </cfRule>
  </conditionalFormatting>
  <conditionalFormatting sqref="J64">
    <cfRule type="expression" dxfId="507" priority="3">
      <formula>$B64=""</formula>
    </cfRule>
  </conditionalFormatting>
  <conditionalFormatting sqref="AE6:AE14">
    <cfRule type="cellIs" dxfId="506" priority="2" operator="equal">
      <formula>0</formula>
    </cfRule>
  </conditionalFormatting>
  <conditionalFormatting sqref="AE6:AE14">
    <cfRule type="cellIs" dxfId="505" priority="1" operator="equal">
      <formula>0</formula>
    </cfRule>
  </conditionalFormatting>
  <dataValidations count="1">
    <dataValidation type="list" allowBlank="1" showInputMessage="1" showErrorMessage="1" sqref="D14" xr:uid="{00F100E4-006B-413B-BD0D-00AC00E500E9}">
      <formula1>$AK$5:$AK$6</formula1>
    </dataValidation>
  </dataValidations>
  <pageMargins left="0.7" right="0.7" top="0.78740157500000008" bottom="0.78740157500000008" header="0.3" footer="0.3"/>
  <pageSetup paperSize="9" scale="30" orientation="portrait"/>
  <extLst>
    <ext xmlns:x14="http://schemas.microsoft.com/office/spreadsheetml/2009/9/main" uri="{78C0D931-6437-407d-A8EE-F0AAD7539E65}">
      <x14:conditionalFormattings>
        <x14:conditionalFormatting xmlns:xm="http://schemas.microsoft.com/office/excel/2006/main">
          <x14:cfRule type="expression" priority="236" id="{00BD0029-0085-4046-B690-00D8002C0036}">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35" id="{005D003D-005A-4378-923D-000D00BC003E}">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34" id="{00CF00CF-009E-4D7B-B9FE-0027004A0009}">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33" id="{00E20036-005C-4FAC-9FE8-0099002100AD}">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32" id="{00D3008C-0040-4A94-8012-0017000F0088}">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31" id="{00FC00D2-00FC-49F3-96A8-00BF009900FD}">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30" id="{00450091-005E-4F98-A065-008E00F90047}">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29" id="{000F000D-0059-4586-A244-0022002A007F}">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28" id="{006200CF-006A-4F65-BD72-00DE00240068}">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27" id="{00D200F3-00A9-4F8B-B588-00D7008F0003}">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26" id="{005F007F-0026-46E0-B812-0095008200A2}">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25" id="{006300E6-0097-45FB-8848-008A00A20051}">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24" id="{00320082-002F-492E-92A7-005F00C400BB}">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23" id="{00A5001C-001C-4B02-8F7B-0029005900BE}">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22" id="{002800DD-005F-40D7-B044-00DF00B1009E}">
            <xm:f>AND($D48&gt;='Basisdaten zum Projekt'!$D$20,$D48&lt;='Basisdaten zum Projekt'!$E$20,'Basisdaten zum Projekt'!$F$20="x")</xm:f>
            <x14:dxf>
              <fill>
                <patternFill patternType="solid">
                  <fgColor indexed="26"/>
                  <bgColor indexed="26"/>
                </patternFill>
              </fill>
            </x14:dxf>
          </x14:cfRule>
          <xm:sqref>N48:N59 N78:N89 N93:N104 N108:N119 N123:N134 N138:N149</xm:sqref>
        </x14:conditionalFormatting>
        <x14:conditionalFormatting xmlns:xm="http://schemas.microsoft.com/office/excel/2006/main">
          <x14:cfRule type="cellIs" priority="208" operator="greaterThan" id="{006F003C-0025-4504-B4C3-00AB00DF00A1}">
            <xm:f>'Basisdaten zum Projekt'!$C$7</xm:f>
            <x14:dxf>
              <font>
                <color rgb="FFF2F2F2"/>
              </font>
            </x14:dxf>
          </x14:cfRule>
          <xm:sqref>C48:C62 C75:C77 C90:C149</xm:sqref>
        </x14:conditionalFormatting>
        <x14:conditionalFormatting xmlns:xm="http://schemas.microsoft.com/office/excel/2006/main">
          <x14:cfRule type="cellIs" priority="101" operator="greaterThan" id="{0032007F-00A1-454F-88DF-000A00F6002C}">
            <xm:f>'Basisdaten zum Projekt'!$C$7</xm:f>
            <x14:dxf>
              <font>
                <color rgb="FFF2F2F2"/>
              </font>
            </x14:dxf>
          </x14:cfRule>
          <xm:sqref>C63:C74</xm:sqref>
        </x14:conditionalFormatting>
        <x14:conditionalFormatting xmlns:xm="http://schemas.microsoft.com/office/excel/2006/main">
          <x14:cfRule type="cellIs" priority="95" operator="greaterThan" id="{00A9004B-00F6-4A55-BAE9-006B0040001A}">
            <xm:f>'Basisdaten zum Projekt'!$C$7</xm:f>
            <x14:dxf>
              <font>
                <color rgb="FFF2F2F2"/>
              </font>
            </x14:dxf>
          </x14:cfRule>
          <xm:sqref>C78:C89</xm:sqref>
        </x14:conditionalFormatting>
        <x14:conditionalFormatting xmlns:xm="http://schemas.microsoft.com/office/excel/2006/main">
          <x14:cfRule type="expression" priority="61" id="{00BF000C-0087-4629-ACB1-002200A50059}">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60" id="{00BB00D8-001C-456E-A3FF-00EA00330075}">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59" id="{004E00F4-0088-4CD3-9F2E-0035009E006C}">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58" id="{00B4006E-005F-475A-B4D2-0053007E00C8}">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57" id="{008C00ED-00C1-4B17-9674-00B500900005}">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56" id="{005F001E-00B6-4FF3-B6B9-00DE00D700F4}">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55" id="{00A30076-006E-40DB-BF1E-007A00530054}">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54" id="{002E00FB-00AC-4D29-A51D-003E00CA00EC}">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53" id="{006600DF-0049-4D72-80F9-005C00B0003C}">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52" id="{00C80073-00E7-4C74-A898-00C900BD0020}">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51" id="{004900B8-0067-435C-AD53-00F000EE003A}">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50" id="{00DE0089-008B-4EA2-869D-009000F60031}">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49" id="{004F0014-0010-4D2F-AB34-003100E5003B}">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48" id="{00FE000A-00D7-4AC4-B222-006300DD00CD}">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47" id="{0092006A-00CB-4761-8E66-001300FA00C5}">
            <xm:f>AND($D63&gt;='Basisdaten zum Projekt'!$D$20,$D63&lt;='Basisdaten zum Projekt'!$E$20,'Basisdaten zum Projekt'!$F$20="x")</xm:f>
            <x14:dxf>
              <fill>
                <patternFill patternType="solid">
                  <fgColor indexed="26"/>
                  <bgColor indexed="26"/>
                </patternFill>
              </fill>
            </x14:dxf>
          </x14:cfRule>
          <xm:sqref>N63:N74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D00-000000000000}">
          <x14:formula1>
            <xm:f>'Übersicht Berichte'!$A$3:$A$8</xm:f>
          </x14:formula1>
          <xm:sqref>H5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AL180"/>
  <sheetViews>
    <sheetView showGridLines="0" topLeftCell="Z1" zoomScale="70" workbookViewId="0">
      <selection activeCell="AE6" sqref="AE6:AE14"/>
    </sheetView>
  </sheetViews>
  <sheetFormatPr baseColWidth="10" defaultColWidth="11.5546875" defaultRowHeight="15" outlineLevelRow="1" outlineLevelCol="1"/>
  <cols>
    <col min="1" max="2" width="11.109375" style="4" customWidth="1"/>
    <col min="3" max="11" width="14.6640625" style="4" customWidth="1"/>
    <col min="12" max="12" width="4.77734375" style="4" customWidth="1"/>
    <col min="13" max="13" width="9.5546875" style="4" customWidth="1"/>
    <col min="14" max="14" width="10" style="4" customWidth="1"/>
    <col min="15" max="15" width="10.5546875" style="4" customWidth="1"/>
    <col min="16" max="18" width="10.33203125" style="4" customWidth="1"/>
    <col min="19" max="28" width="10.33203125" style="4" customWidth="1" outlineLevel="1"/>
    <col min="29" max="29" width="10.21875" style="4" bestFit="1" customWidth="1"/>
    <col min="30" max="30" width="19.5546875" style="4" bestFit="1" customWidth="1"/>
    <col min="31" max="31" width="14.77734375" style="4" customWidth="1"/>
    <col min="32" max="36" width="11.5546875" style="4"/>
    <col min="37" max="37" width="0" style="4" hidden="1" customWidth="1"/>
    <col min="38" max="16384" width="11.5546875" style="4"/>
  </cols>
  <sheetData>
    <row r="3" spans="3:38" ht="60.75" customHeight="1">
      <c r="C3" s="357" t="s">
        <v>320</v>
      </c>
      <c r="D3" s="357"/>
      <c r="E3" s="357"/>
      <c r="F3" s="357"/>
      <c r="G3" s="357"/>
      <c r="H3" s="357"/>
      <c r="M3" s="348" t="s">
        <v>321</v>
      </c>
      <c r="N3" s="348"/>
      <c r="O3" s="348"/>
      <c r="P3" s="348"/>
      <c r="Q3" s="348"/>
      <c r="R3" s="348"/>
      <c r="S3" s="348"/>
      <c r="T3" s="348"/>
      <c r="U3" s="348"/>
      <c r="V3" s="348"/>
      <c r="W3" s="348"/>
      <c r="X3" s="348"/>
      <c r="Y3" s="348"/>
      <c r="Z3" s="348"/>
      <c r="AA3" s="348"/>
      <c r="AB3" s="348"/>
      <c r="AC3" s="348"/>
      <c r="AD3" s="348"/>
      <c r="AE3" s="348"/>
      <c r="AF3" s="118"/>
      <c r="AG3" s="118"/>
      <c r="AH3" s="118"/>
      <c r="AI3" s="118"/>
      <c r="AJ3" s="118"/>
      <c r="AK3" s="118"/>
      <c r="AL3" s="118"/>
    </row>
    <row r="4" spans="3:38">
      <c r="K4" s="119"/>
      <c r="N4" s="120"/>
    </row>
    <row r="5" spans="3:38" ht="37.5" customHeight="1">
      <c r="C5" s="121" t="s">
        <v>322</v>
      </c>
      <c r="D5" s="122"/>
      <c r="E5" s="123"/>
      <c r="F5" s="124"/>
      <c r="G5" s="273" t="s">
        <v>324</v>
      </c>
      <c r="H5" s="126"/>
      <c r="N5" s="127" t="s">
        <v>325</v>
      </c>
      <c r="O5" s="127" t="s">
        <v>326</v>
      </c>
      <c r="P5" s="127" t="s">
        <v>327</v>
      </c>
      <c r="Q5" s="127" t="s">
        <v>328</v>
      </c>
      <c r="R5" s="127" t="s">
        <v>329</v>
      </c>
      <c r="S5" s="127" t="s">
        <v>330</v>
      </c>
      <c r="T5" s="127" t="s">
        <v>331</v>
      </c>
      <c r="U5" s="127" t="s">
        <v>332</v>
      </c>
      <c r="V5" s="127" t="s">
        <v>333</v>
      </c>
      <c r="W5" s="127" t="s">
        <v>334</v>
      </c>
      <c r="X5" s="127" t="s">
        <v>335</v>
      </c>
      <c r="Y5" s="127" t="s">
        <v>336</v>
      </c>
      <c r="Z5" s="127" t="s">
        <v>337</v>
      </c>
      <c r="AA5" s="127" t="s">
        <v>338</v>
      </c>
      <c r="AB5" s="127" t="s">
        <v>339</v>
      </c>
      <c r="AC5" s="128" t="s">
        <v>340</v>
      </c>
      <c r="AD5" s="129" t="s">
        <v>341</v>
      </c>
      <c r="AE5" s="130" t="s">
        <v>342</v>
      </c>
      <c r="AK5" s="4" t="s">
        <v>343</v>
      </c>
    </row>
    <row r="6" spans="3:38" ht="18.75" outlineLevel="1">
      <c r="C6" s="131" t="s">
        <v>344</v>
      </c>
      <c r="D6" s="358"/>
      <c r="E6" s="359"/>
      <c r="G6" s="273" t="s">
        <v>345</v>
      </c>
      <c r="H6" s="132"/>
      <c r="M6" s="254" t="s">
        <v>86</v>
      </c>
      <c r="N6" s="133"/>
      <c r="O6" s="134"/>
      <c r="P6" s="134"/>
      <c r="Q6" s="134"/>
      <c r="R6" s="134"/>
      <c r="S6" s="134">
        <v>0</v>
      </c>
      <c r="T6" s="134">
        <v>0</v>
      </c>
      <c r="U6" s="134">
        <v>0</v>
      </c>
      <c r="V6" s="134">
        <v>0</v>
      </c>
      <c r="W6" s="134">
        <v>0</v>
      </c>
      <c r="X6" s="134">
        <v>0</v>
      </c>
      <c r="Y6" s="134">
        <v>0</v>
      </c>
      <c r="Z6" s="134">
        <v>0</v>
      </c>
      <c r="AA6" s="134">
        <v>0</v>
      </c>
      <c r="AB6" s="134">
        <v>0</v>
      </c>
      <c r="AC6" s="255">
        <f t="shared" ref="AC6:AC14" si="0">SUM(N6:AB6)</f>
        <v>0</v>
      </c>
      <c r="AD6" s="256"/>
      <c r="AE6" s="137"/>
      <c r="AK6" s="4" t="s">
        <v>346</v>
      </c>
    </row>
    <row r="7" spans="3:38" ht="18.75" outlineLevel="1">
      <c r="C7" s="138"/>
      <c r="H7" s="139"/>
      <c r="M7" s="257" t="s">
        <v>156</v>
      </c>
      <c r="N7" s="134"/>
      <c r="O7" s="134"/>
      <c r="P7" s="134"/>
      <c r="Q7" s="134"/>
      <c r="R7" s="134"/>
      <c r="S7" s="134"/>
      <c r="T7" s="134"/>
      <c r="U7" s="134"/>
      <c r="V7" s="134"/>
      <c r="W7" s="134"/>
      <c r="X7" s="134"/>
      <c r="Y7" s="134"/>
      <c r="Z7" s="134"/>
      <c r="AA7" s="134"/>
      <c r="AB7" s="134"/>
      <c r="AC7" s="255">
        <f t="shared" si="0"/>
        <v>0</v>
      </c>
      <c r="AD7" s="256"/>
      <c r="AE7" s="137"/>
    </row>
    <row r="8" spans="3:38" ht="18.75" customHeight="1" outlineLevel="1">
      <c r="C8" s="366" t="s">
        <v>347</v>
      </c>
      <c r="D8" s="140" t="s">
        <v>94</v>
      </c>
      <c r="E8" s="140" t="s">
        <v>95</v>
      </c>
      <c r="F8" s="140" t="s">
        <v>348</v>
      </c>
      <c r="G8" s="140" t="s">
        <v>349</v>
      </c>
      <c r="H8" s="140" t="s">
        <v>350</v>
      </c>
      <c r="M8" s="258" t="s">
        <v>87</v>
      </c>
      <c r="N8" s="134"/>
      <c r="O8" s="134"/>
      <c r="P8" s="134"/>
      <c r="Q8" s="134"/>
      <c r="R8" s="134"/>
      <c r="S8" s="134"/>
      <c r="T8" s="134"/>
      <c r="U8" s="134"/>
      <c r="V8" s="134"/>
      <c r="W8" s="134"/>
      <c r="X8" s="134"/>
      <c r="Y8" s="134"/>
      <c r="Z8" s="134"/>
      <c r="AA8" s="134"/>
      <c r="AB8" s="134"/>
      <c r="AC8" s="255">
        <f t="shared" si="0"/>
        <v>0</v>
      </c>
      <c r="AD8" s="256"/>
      <c r="AE8" s="137"/>
    </row>
    <row r="9" spans="3:38" ht="18.75" outlineLevel="1">
      <c r="C9" s="367"/>
      <c r="D9" s="141"/>
      <c r="E9" s="141"/>
      <c r="F9" s="142"/>
      <c r="G9" s="143"/>
      <c r="H9" s="143"/>
      <c r="M9" s="259" t="s">
        <v>192</v>
      </c>
      <c r="N9" s="134"/>
      <c r="O9" s="134"/>
      <c r="P9" s="134"/>
      <c r="Q9" s="134"/>
      <c r="R9" s="134"/>
      <c r="S9" s="134"/>
      <c r="T9" s="134"/>
      <c r="U9" s="134"/>
      <c r="V9" s="134"/>
      <c r="W9" s="134"/>
      <c r="X9" s="134"/>
      <c r="Y9" s="134"/>
      <c r="Z9" s="134"/>
      <c r="AA9" s="134"/>
      <c r="AB9" s="134"/>
      <c r="AC9" s="255">
        <f t="shared" si="0"/>
        <v>0</v>
      </c>
      <c r="AD9" s="256"/>
      <c r="AE9" s="137"/>
    </row>
    <row r="10" spans="3:38" ht="18.75" outlineLevel="1">
      <c r="C10" s="367"/>
      <c r="D10" s="141"/>
      <c r="E10" s="141"/>
      <c r="F10" s="142"/>
      <c r="G10" s="143"/>
      <c r="H10" s="143"/>
      <c r="M10" s="260" t="s">
        <v>88</v>
      </c>
      <c r="N10" s="134"/>
      <c r="O10" s="134"/>
      <c r="P10" s="134"/>
      <c r="Q10" s="134"/>
      <c r="R10" s="134"/>
      <c r="S10" s="134"/>
      <c r="T10" s="134"/>
      <c r="U10" s="134"/>
      <c r="V10" s="134"/>
      <c r="W10" s="134"/>
      <c r="X10" s="134"/>
      <c r="Y10" s="134"/>
      <c r="Z10" s="134"/>
      <c r="AA10" s="134"/>
      <c r="AB10" s="134"/>
      <c r="AC10" s="255">
        <f t="shared" si="0"/>
        <v>0</v>
      </c>
      <c r="AD10" s="256"/>
      <c r="AE10" s="137"/>
    </row>
    <row r="11" spans="3:38" ht="18.75" outlineLevel="1">
      <c r="C11" s="367"/>
      <c r="D11" s="141"/>
      <c r="E11" s="141"/>
      <c r="F11" s="144"/>
      <c r="G11" s="143"/>
      <c r="H11" s="143"/>
      <c r="M11" s="261" t="s">
        <v>228</v>
      </c>
      <c r="N11" s="134"/>
      <c r="O11" s="134"/>
      <c r="P11" s="134"/>
      <c r="Q11" s="134"/>
      <c r="R11" s="134"/>
      <c r="S11" s="134"/>
      <c r="T11" s="134"/>
      <c r="U11" s="134"/>
      <c r="V11" s="134"/>
      <c r="W11" s="134"/>
      <c r="X11" s="134"/>
      <c r="Y11" s="134"/>
      <c r="Z11" s="134"/>
      <c r="AA11" s="134"/>
      <c r="AB11" s="134"/>
      <c r="AC11" s="255">
        <f t="shared" si="0"/>
        <v>0</v>
      </c>
      <c r="AD11" s="256"/>
      <c r="AE11" s="137"/>
    </row>
    <row r="12" spans="3:38" ht="18.75" outlineLevel="1">
      <c r="C12" s="367"/>
      <c r="D12" s="143"/>
      <c r="E12" s="143"/>
      <c r="F12" s="144"/>
      <c r="G12" s="143"/>
      <c r="H12" s="143"/>
      <c r="M12" s="262" t="s">
        <v>89</v>
      </c>
      <c r="N12" s="134"/>
      <c r="O12" s="134"/>
      <c r="P12" s="134"/>
      <c r="Q12" s="134"/>
      <c r="R12" s="134"/>
      <c r="S12" s="134"/>
      <c r="T12" s="134"/>
      <c r="U12" s="134"/>
      <c r="V12" s="134"/>
      <c r="W12" s="134"/>
      <c r="X12" s="134"/>
      <c r="Y12" s="134"/>
      <c r="Z12" s="134"/>
      <c r="AA12" s="134"/>
      <c r="AB12" s="134"/>
      <c r="AC12" s="255">
        <f t="shared" si="0"/>
        <v>0</v>
      </c>
      <c r="AD12" s="256"/>
      <c r="AE12" s="137"/>
    </row>
    <row r="13" spans="3:38" ht="18.75" outlineLevel="1">
      <c r="C13" s="368"/>
      <c r="D13" s="143"/>
      <c r="E13" s="143"/>
      <c r="F13" s="144"/>
      <c r="G13" s="143"/>
      <c r="H13" s="143"/>
      <c r="M13" s="262" t="s">
        <v>264</v>
      </c>
      <c r="N13" s="134"/>
      <c r="O13" s="134"/>
      <c r="P13" s="134"/>
      <c r="Q13" s="134"/>
      <c r="R13" s="134"/>
      <c r="S13" s="134"/>
      <c r="T13" s="134"/>
      <c r="U13" s="134"/>
      <c r="V13" s="134"/>
      <c r="W13" s="134"/>
      <c r="X13" s="134"/>
      <c r="Y13" s="134"/>
      <c r="Z13" s="134"/>
      <c r="AA13" s="134"/>
      <c r="AB13" s="134"/>
      <c r="AC13" s="255">
        <f t="shared" si="0"/>
        <v>0</v>
      </c>
      <c r="AD13" s="256"/>
      <c r="AE13" s="137"/>
    </row>
    <row r="14" spans="3:38" ht="18.75" customHeight="1" outlineLevel="1">
      <c r="C14" s="369" t="s">
        <v>351</v>
      </c>
      <c r="D14" s="364"/>
      <c r="E14" s="145"/>
      <c r="F14" s="146"/>
      <c r="G14" s="147"/>
      <c r="H14" s="147"/>
      <c r="M14" s="263" t="s">
        <v>90</v>
      </c>
      <c r="N14" s="134"/>
      <c r="O14" s="134"/>
      <c r="P14" s="134"/>
      <c r="Q14" s="134"/>
      <c r="R14" s="134"/>
      <c r="S14" s="134"/>
      <c r="T14" s="134"/>
      <c r="U14" s="134"/>
      <c r="V14" s="134"/>
      <c r="W14" s="134"/>
      <c r="X14" s="134"/>
      <c r="Y14" s="134"/>
      <c r="Z14" s="134"/>
      <c r="AA14" s="134"/>
      <c r="AB14" s="134"/>
      <c r="AC14" s="255">
        <f t="shared" si="0"/>
        <v>0</v>
      </c>
      <c r="AD14" s="264"/>
      <c r="AE14" s="137"/>
    </row>
    <row r="15" spans="3:38" outlineLevel="1">
      <c r="C15" s="369"/>
      <c r="D15" s="364"/>
      <c r="E15" s="149"/>
      <c r="F15" s="33"/>
      <c r="G15" s="33"/>
      <c r="H15" s="150"/>
      <c r="I15" s="33"/>
      <c r="J15" s="33"/>
      <c r="K15" s="33"/>
      <c r="M15" s="189"/>
      <c r="N15" s="152"/>
      <c r="O15" s="152"/>
      <c r="P15" s="152"/>
      <c r="Q15" s="152"/>
      <c r="R15" s="152"/>
      <c r="S15" s="152"/>
      <c r="T15" s="152"/>
      <c r="U15" s="152"/>
      <c r="V15" s="152"/>
      <c r="W15" s="152"/>
      <c r="X15" s="152"/>
      <c r="Y15" s="152"/>
      <c r="Z15" s="152"/>
      <c r="AA15" s="152"/>
      <c r="AB15" s="152"/>
      <c r="AC15" s="154"/>
      <c r="AD15" s="205"/>
      <c r="AE15" s="205"/>
    </row>
    <row r="16" spans="3:38" outlineLevel="1">
      <c r="E16" s="149"/>
      <c r="F16" s="33"/>
      <c r="G16" s="33"/>
      <c r="H16" s="150"/>
      <c r="I16" s="33"/>
      <c r="J16" s="33"/>
      <c r="K16" s="33"/>
      <c r="M16" s="189"/>
      <c r="N16" s="152"/>
      <c r="O16" s="152"/>
      <c r="P16" s="152"/>
      <c r="Q16" s="152"/>
      <c r="R16" s="152"/>
      <c r="S16" s="152"/>
      <c r="T16" s="152"/>
      <c r="U16" s="152"/>
      <c r="V16" s="152"/>
      <c r="W16" s="152"/>
      <c r="X16" s="152"/>
      <c r="Y16" s="152"/>
      <c r="Z16" s="152"/>
      <c r="AA16" s="152"/>
      <c r="AB16" s="152"/>
      <c r="AC16" s="154"/>
      <c r="AD16" s="205"/>
      <c r="AE16" s="205"/>
    </row>
    <row r="17" spans="1:31" ht="30" customHeight="1" outlineLevel="1">
      <c r="B17" s="157"/>
      <c r="C17" s="305" t="s">
        <v>62</v>
      </c>
      <c r="D17" s="305"/>
      <c r="E17" s="305"/>
      <c r="F17" s="305"/>
      <c r="G17" s="305"/>
      <c r="H17" s="305"/>
      <c r="I17" s="305"/>
      <c r="J17" s="305"/>
      <c r="K17" s="305"/>
      <c r="M17" s="365" t="s">
        <v>352</v>
      </c>
      <c r="N17" s="365"/>
      <c r="O17" s="365"/>
      <c r="P17" s="365"/>
      <c r="Q17" s="365"/>
      <c r="R17" s="365"/>
      <c r="S17" s="365"/>
      <c r="T17" s="365"/>
      <c r="U17" s="365"/>
      <c r="V17" s="365"/>
      <c r="W17" s="365"/>
      <c r="X17" s="365"/>
      <c r="Y17" s="365"/>
      <c r="Z17" s="365"/>
      <c r="AA17" s="365"/>
      <c r="AB17" s="365"/>
      <c r="AC17" s="365"/>
      <c r="AD17" s="365"/>
      <c r="AE17" s="365"/>
    </row>
    <row r="18" spans="1:31" ht="30" customHeight="1">
      <c r="E18" s="158"/>
      <c r="K18" s="119"/>
      <c r="M18" s="365"/>
      <c r="N18" s="365"/>
      <c r="O18" s="365"/>
      <c r="P18" s="365"/>
      <c r="Q18" s="365"/>
      <c r="R18" s="365"/>
      <c r="S18" s="365"/>
      <c r="T18" s="365"/>
      <c r="U18" s="365"/>
      <c r="V18" s="365"/>
      <c r="W18" s="365"/>
      <c r="X18" s="365"/>
      <c r="Y18" s="365"/>
      <c r="Z18" s="365"/>
      <c r="AA18" s="365"/>
      <c r="AB18" s="365"/>
      <c r="AC18" s="365"/>
      <c r="AD18" s="365"/>
      <c r="AE18" s="365"/>
    </row>
    <row r="19" spans="1:31">
      <c r="C19" s="349" t="s">
        <v>353</v>
      </c>
      <c r="D19" s="350"/>
      <c r="E19" s="351"/>
      <c r="G19" s="352" t="s">
        <v>354</v>
      </c>
      <c r="H19" s="353"/>
      <c r="I19" s="354"/>
      <c r="K19" s="119"/>
      <c r="M19" s="227"/>
      <c r="N19" s="265"/>
      <c r="O19" s="227"/>
      <c r="P19" s="227"/>
      <c r="Q19" s="227"/>
      <c r="R19" s="227"/>
      <c r="S19" s="227"/>
      <c r="T19" s="227"/>
      <c r="U19" s="227"/>
      <c r="V19" s="227"/>
      <c r="W19" s="227"/>
      <c r="X19" s="227"/>
      <c r="Y19" s="227"/>
      <c r="Z19" s="227"/>
      <c r="AA19" s="227"/>
      <c r="AB19" s="227"/>
      <c r="AC19" s="227"/>
      <c r="AD19" s="227"/>
      <c r="AE19" s="227"/>
    </row>
    <row r="20" spans="1:31" ht="60" customHeight="1">
      <c r="A20" s="355" t="s">
        <v>355</v>
      </c>
      <c r="B20" s="356"/>
      <c r="C20" s="159" t="s">
        <v>356</v>
      </c>
      <c r="D20" s="160" t="s">
        <v>357</v>
      </c>
      <c r="E20" s="161" t="s">
        <v>358</v>
      </c>
      <c r="F20" s="162" t="s">
        <v>359</v>
      </c>
      <c r="G20" s="163" t="s">
        <v>360</v>
      </c>
      <c r="H20" s="160" t="s">
        <v>361</v>
      </c>
      <c r="I20" s="161" t="s">
        <v>362</v>
      </c>
      <c r="J20" s="164" t="s">
        <v>363</v>
      </c>
      <c r="K20" s="160" t="s">
        <v>364</v>
      </c>
      <c r="M20" s="227"/>
      <c r="N20" s="266" t="s">
        <v>325</v>
      </c>
      <c r="O20" s="266" t="s">
        <v>326</v>
      </c>
      <c r="P20" s="266" t="s">
        <v>327</v>
      </c>
      <c r="Q20" s="266" t="s">
        <v>328</v>
      </c>
      <c r="R20" s="266" t="s">
        <v>329</v>
      </c>
      <c r="S20" s="266" t="s">
        <v>330</v>
      </c>
      <c r="T20" s="266" t="s">
        <v>331</v>
      </c>
      <c r="U20" s="266" t="s">
        <v>332</v>
      </c>
      <c r="V20" s="266" t="s">
        <v>333</v>
      </c>
      <c r="W20" s="266" t="s">
        <v>334</v>
      </c>
      <c r="X20" s="266" t="s">
        <v>335</v>
      </c>
      <c r="Y20" s="266" t="s">
        <v>336</v>
      </c>
      <c r="Z20" s="266" t="s">
        <v>337</v>
      </c>
      <c r="AA20" s="266" t="s">
        <v>338</v>
      </c>
      <c r="AB20" s="266" t="s">
        <v>339</v>
      </c>
      <c r="AC20" s="267" t="s">
        <v>340</v>
      </c>
      <c r="AD20" s="266" t="s">
        <v>365</v>
      </c>
      <c r="AE20" s="227"/>
    </row>
    <row r="21" spans="1:31" ht="19.5" customHeight="1" outlineLevel="1">
      <c r="A21" s="344">
        <f>'Basisdaten zum Projekt'!D12</f>
        <v>44652</v>
      </c>
      <c r="B21" s="346">
        <f>'Basisdaten zum Projekt'!E12</f>
        <v>45016</v>
      </c>
      <c r="C21" s="320">
        <f>IFERROR(SUMIF(B:B,M21,G:G),0)</f>
        <v>0</v>
      </c>
      <c r="D21" s="314">
        <f>MROUND(SUMIF(B:B,M21,F:F),0.5)</f>
        <v>0</v>
      </c>
      <c r="E21" s="322">
        <f>IFERROR(C21/D21,0)</f>
        <v>0</v>
      </c>
      <c r="F21" s="324">
        <f>E21*MROUND(J21,0.5)</f>
        <v>0</v>
      </c>
      <c r="G21" s="326">
        <f>SUMIF(B:B,M21,J:J)</f>
        <v>0</v>
      </c>
      <c r="H21" s="328">
        <f>IFERROR(G21-F21,0)</f>
        <v>0</v>
      </c>
      <c r="I21" s="342">
        <f>(SUMIF(B:B,M21,I:I))</f>
        <v>0</v>
      </c>
      <c r="J21" s="332">
        <f>IFERROR(((SUMIF(B:B,M21,AC:AC))/$H$6),0)</f>
        <v>0</v>
      </c>
      <c r="K21" s="314">
        <f>D21-J21</f>
        <v>0</v>
      </c>
      <c r="M21" s="254" t="s">
        <v>86</v>
      </c>
      <c r="N21" s="168">
        <f>IFERROR(IF(($I21&lt;$J21),(SUMIF($B:$B,$M21,N:N)/SUMIF($B:$B,$M21,$AC:$AC)*$I21),(SUMIF($B:$B,$M21,N:N)/SUMIF($B:$B,$M21,$AC:$AC)*$J21)),0)</f>
        <v>0</v>
      </c>
      <c r="O21" s="168">
        <f t="shared" ref="O21:AB29" si="1">IFERROR(IF(($I21&lt;$J21),(SUMIF($B:$B,$M21,O:O)/SUMIF($B:$B,$M21,$AC:$AC)*$I21),(SUMIF($B:$B,$M21,O:O)/SUMIF($B:$B,$M21,$AC:$AC)*$J21)),0)</f>
        <v>0</v>
      </c>
      <c r="P21" s="168">
        <f t="shared" si="1"/>
        <v>0</v>
      </c>
      <c r="Q21" s="168">
        <f t="shared" si="1"/>
        <v>0</v>
      </c>
      <c r="R21" s="168">
        <f t="shared" si="1"/>
        <v>0</v>
      </c>
      <c r="S21" s="168">
        <f t="shared" si="1"/>
        <v>0</v>
      </c>
      <c r="T21" s="168">
        <f t="shared" si="1"/>
        <v>0</v>
      </c>
      <c r="U21" s="168">
        <f t="shared" si="1"/>
        <v>0</v>
      </c>
      <c r="V21" s="168">
        <f t="shared" si="1"/>
        <v>0</v>
      </c>
      <c r="W21" s="168">
        <f t="shared" si="1"/>
        <v>0</v>
      </c>
      <c r="X21" s="168">
        <f t="shared" si="1"/>
        <v>0</v>
      </c>
      <c r="Y21" s="168">
        <f t="shared" si="1"/>
        <v>0</v>
      </c>
      <c r="Z21" s="168">
        <f t="shared" si="1"/>
        <v>0</v>
      </c>
      <c r="AA21" s="168">
        <f t="shared" si="1"/>
        <v>0</v>
      </c>
      <c r="AB21" s="168">
        <f t="shared" si="1"/>
        <v>0</v>
      </c>
      <c r="AC21" s="268">
        <f>SUM(N21:AB21)</f>
        <v>0</v>
      </c>
      <c r="AD21" s="269">
        <f>ROUND(IF(F21&gt;G21,G21,F21),2)</f>
        <v>0</v>
      </c>
      <c r="AE21" s="227"/>
    </row>
    <row r="22" spans="1:31" ht="19.5" customHeight="1" outlineLevel="1">
      <c r="A22" s="345"/>
      <c r="B22" s="347"/>
      <c r="C22" s="321"/>
      <c r="D22" s="315"/>
      <c r="E22" s="323"/>
      <c r="F22" s="325"/>
      <c r="G22" s="327"/>
      <c r="H22" s="329"/>
      <c r="I22" s="343"/>
      <c r="J22" s="333"/>
      <c r="K22" s="315"/>
      <c r="M22" s="257" t="s">
        <v>156</v>
      </c>
      <c r="N22" s="171">
        <f>IFERROR(IF(OR((N6+N7)=N21,N6=0),0,N21-N6-N7),"")</f>
        <v>0</v>
      </c>
      <c r="O22" s="171">
        <f t="shared" ref="O22:AC22" si="2">IFERROR(IF(OR((O6+O7)=O21,O6=0),0,O21-O6-O7),"")</f>
        <v>0</v>
      </c>
      <c r="P22" s="171">
        <f t="shared" si="2"/>
        <v>0</v>
      </c>
      <c r="Q22" s="171">
        <f t="shared" si="2"/>
        <v>0</v>
      </c>
      <c r="R22" s="171">
        <f t="shared" si="2"/>
        <v>0</v>
      </c>
      <c r="S22" s="171">
        <f t="shared" si="2"/>
        <v>0</v>
      </c>
      <c r="T22" s="171">
        <f t="shared" si="2"/>
        <v>0</v>
      </c>
      <c r="U22" s="171">
        <f t="shared" si="2"/>
        <v>0</v>
      </c>
      <c r="V22" s="171">
        <f t="shared" si="2"/>
        <v>0</v>
      </c>
      <c r="W22" s="171">
        <f t="shared" si="2"/>
        <v>0</v>
      </c>
      <c r="X22" s="171">
        <f t="shared" si="2"/>
        <v>0</v>
      </c>
      <c r="Y22" s="171">
        <f t="shared" si="2"/>
        <v>0</v>
      </c>
      <c r="Z22" s="171">
        <f t="shared" si="2"/>
        <v>0</v>
      </c>
      <c r="AA22" s="171">
        <f t="shared" si="2"/>
        <v>0</v>
      </c>
      <c r="AB22" s="171">
        <f t="shared" si="2"/>
        <v>0</v>
      </c>
      <c r="AC22" s="268">
        <f t="shared" si="2"/>
        <v>0</v>
      </c>
      <c r="AD22" s="270">
        <f>IFERROR(IF(OR((AD6+AD7)=AD21,AD6=0),0,AD21-AD6-AD7),"")</f>
        <v>0</v>
      </c>
      <c r="AE22" s="271" t="str">
        <f>IF((AD21)=AD6+AD7,"no adjustment needed",IF(AD6=0,"no adjustment needed","adjustment needed"))</f>
        <v>no adjustment needed</v>
      </c>
    </row>
    <row r="23" spans="1:31" ht="19.5" customHeight="1" outlineLevel="1">
      <c r="A23" s="338">
        <f>'Basisdaten zum Projekt'!D13</f>
        <v>45017</v>
      </c>
      <c r="B23" s="340">
        <f>'Basisdaten zum Projekt'!E13</f>
        <v>45747</v>
      </c>
      <c r="C23" s="320">
        <f>IFERROR(SUMIF(B:B,M23,G:G),0)</f>
        <v>0</v>
      </c>
      <c r="D23" s="314">
        <f>MROUND(SUMIF(B:B,M23,F:F),0.5)</f>
        <v>0</v>
      </c>
      <c r="E23" s="322">
        <f>IFERROR(C23/D23,0)</f>
        <v>0</v>
      </c>
      <c r="F23" s="324">
        <f>E23*MROUND(J23,0.5)</f>
        <v>0</v>
      </c>
      <c r="G23" s="326">
        <f>SUMIF(B:B,M23,J:J)</f>
        <v>0</v>
      </c>
      <c r="H23" s="328">
        <f>IFERROR(G23-F23,0)</f>
        <v>0</v>
      </c>
      <c r="I23" s="330">
        <f t="shared" ref="I23:I29" si="3">(SUMIF(B:B,M23,I:I))</f>
        <v>0</v>
      </c>
      <c r="J23" s="332">
        <f>IFERROR(((SUMIF(B:B,M23,AC:AC))/$H$6),0)</f>
        <v>0</v>
      </c>
      <c r="K23" s="314">
        <f>D23-J23</f>
        <v>0</v>
      </c>
      <c r="M23" s="258" t="s">
        <v>87</v>
      </c>
      <c r="N23" s="168">
        <f>IFERROR(IF(($I23&lt;$J23),(SUMIF($B:$B,$M23,N:N)/SUMIF($B:$B,$M23,$AC:$AC)*$I23),(SUMIF($B:$B,$M23,N:N)/SUMIF($B:$B,$M23,$AC:$AC)*$J23)),0)</f>
        <v>0</v>
      </c>
      <c r="O23" s="168">
        <f t="shared" si="1"/>
        <v>0</v>
      </c>
      <c r="P23" s="168">
        <f t="shared" si="1"/>
        <v>0</v>
      </c>
      <c r="Q23" s="168">
        <f t="shared" si="1"/>
        <v>0</v>
      </c>
      <c r="R23" s="168">
        <f t="shared" si="1"/>
        <v>0</v>
      </c>
      <c r="S23" s="168">
        <f t="shared" si="1"/>
        <v>0</v>
      </c>
      <c r="T23" s="168">
        <f t="shared" si="1"/>
        <v>0</v>
      </c>
      <c r="U23" s="168">
        <f t="shared" si="1"/>
        <v>0</v>
      </c>
      <c r="V23" s="168">
        <f t="shared" si="1"/>
        <v>0</v>
      </c>
      <c r="W23" s="168">
        <f t="shared" si="1"/>
        <v>0</v>
      </c>
      <c r="X23" s="168">
        <f t="shared" si="1"/>
        <v>0</v>
      </c>
      <c r="Y23" s="168">
        <f t="shared" si="1"/>
        <v>0</v>
      </c>
      <c r="Z23" s="168">
        <f t="shared" si="1"/>
        <v>0</v>
      </c>
      <c r="AA23" s="168">
        <f t="shared" si="1"/>
        <v>0</v>
      </c>
      <c r="AB23" s="168">
        <f t="shared" si="1"/>
        <v>0</v>
      </c>
      <c r="AC23" s="268">
        <f>SUM(N23:AB23)</f>
        <v>0</v>
      </c>
      <c r="AD23" s="269">
        <f>ROUND(IF(F23&gt;G23,G23,F23),2)</f>
        <v>0</v>
      </c>
      <c r="AE23" s="272"/>
    </row>
    <row r="24" spans="1:31" ht="19.5" customHeight="1" outlineLevel="1">
      <c r="A24" s="339"/>
      <c r="B24" s="341"/>
      <c r="C24" s="321"/>
      <c r="D24" s="315"/>
      <c r="E24" s="323"/>
      <c r="F24" s="325"/>
      <c r="G24" s="327"/>
      <c r="H24" s="329"/>
      <c r="I24" s="331"/>
      <c r="J24" s="333"/>
      <c r="K24" s="315"/>
      <c r="M24" s="259" t="s">
        <v>192</v>
      </c>
      <c r="N24" s="171">
        <f>IFERROR(IF(OR((N8+N9)=N23,N8=0),0,N23-N8-N9),"")</f>
        <v>0</v>
      </c>
      <c r="O24" s="171">
        <f t="shared" ref="O24:AC24" si="4">IFERROR(IF(OR((O8+O9)=O23,O8=0),0,O23-O8-O9),"")</f>
        <v>0</v>
      </c>
      <c r="P24" s="171">
        <f t="shared" si="4"/>
        <v>0</v>
      </c>
      <c r="Q24" s="171">
        <f t="shared" si="4"/>
        <v>0</v>
      </c>
      <c r="R24" s="171">
        <f t="shared" si="4"/>
        <v>0</v>
      </c>
      <c r="S24" s="171">
        <f t="shared" si="4"/>
        <v>0</v>
      </c>
      <c r="T24" s="171">
        <f t="shared" si="4"/>
        <v>0</v>
      </c>
      <c r="U24" s="171">
        <f t="shared" si="4"/>
        <v>0</v>
      </c>
      <c r="V24" s="171">
        <f t="shared" si="4"/>
        <v>0</v>
      </c>
      <c r="W24" s="171">
        <f t="shared" si="4"/>
        <v>0</v>
      </c>
      <c r="X24" s="171">
        <f t="shared" si="4"/>
        <v>0</v>
      </c>
      <c r="Y24" s="171">
        <f t="shared" si="4"/>
        <v>0</v>
      </c>
      <c r="Z24" s="171">
        <f t="shared" si="4"/>
        <v>0</v>
      </c>
      <c r="AA24" s="171">
        <f t="shared" si="4"/>
        <v>0</v>
      </c>
      <c r="AB24" s="171">
        <f t="shared" si="4"/>
        <v>0</v>
      </c>
      <c r="AC24" s="268">
        <f t="shared" si="4"/>
        <v>0</v>
      </c>
      <c r="AD24" s="270">
        <f>IFERROR(IF(OR((AD8+AD9)=AD23,AD8=0),0,AD23-AD8-AD9),"")</f>
        <v>0</v>
      </c>
      <c r="AE24" s="271" t="str">
        <f>IF((AD23)=AD8+AD9,"no adjustment needed",IF(AD8=0,"no adjustment needed","adjustment needed"))</f>
        <v>no adjustment needed</v>
      </c>
    </row>
    <row r="25" spans="1:31" ht="19.5" customHeight="1" outlineLevel="1">
      <c r="A25" s="334" t="str">
        <f>'Basisdaten zum Projekt'!D14</f>
        <v/>
      </c>
      <c r="B25" s="336" t="str">
        <f>'Basisdaten zum Projekt'!E14</f>
        <v/>
      </c>
      <c r="C25" s="320">
        <f>IFERROR(SUMIF(B:B,M25,G:G),0)</f>
        <v>0</v>
      </c>
      <c r="D25" s="314">
        <f>MROUND(SUMIF(B:B,M25,F:F),0.5)</f>
        <v>0</v>
      </c>
      <c r="E25" s="322">
        <f>IFERROR(C25/D25,0)</f>
        <v>0</v>
      </c>
      <c r="F25" s="324">
        <f>E25*MROUND(J25,0.5)</f>
        <v>0</v>
      </c>
      <c r="G25" s="326">
        <f>SUMIF(B:B,M25,J:J)</f>
        <v>0</v>
      </c>
      <c r="H25" s="328">
        <f>IFERROR(G25-F25,0)</f>
        <v>0</v>
      </c>
      <c r="I25" s="330">
        <f t="shared" si="3"/>
        <v>0</v>
      </c>
      <c r="J25" s="332">
        <f>IFERROR(((SUMIF(B:B,M25,AC:AC))/$H$6),0)</f>
        <v>0</v>
      </c>
      <c r="K25" s="314">
        <f t="shared" ref="K25:K29" si="5">D25-J25</f>
        <v>0</v>
      </c>
      <c r="M25" s="260" t="s">
        <v>88</v>
      </c>
      <c r="N25" s="168">
        <f>IFERROR(IF(($I25&lt;$J25),(SUMIF($B:$B,$M25,N:N)/SUMIF($B:$B,$M25,$AC:$AC)*$I25),(SUMIF($B:$B,$M25,N:N)/SUMIF($B:$B,$M25,$AC:$AC)*$J25)),0)</f>
        <v>0</v>
      </c>
      <c r="O25" s="168">
        <f t="shared" si="1"/>
        <v>0</v>
      </c>
      <c r="P25" s="168">
        <f t="shared" si="1"/>
        <v>0</v>
      </c>
      <c r="Q25" s="168">
        <f t="shared" si="1"/>
        <v>0</v>
      </c>
      <c r="R25" s="168">
        <f t="shared" si="1"/>
        <v>0</v>
      </c>
      <c r="S25" s="168">
        <f t="shared" si="1"/>
        <v>0</v>
      </c>
      <c r="T25" s="168">
        <f t="shared" si="1"/>
        <v>0</v>
      </c>
      <c r="U25" s="168">
        <f t="shared" si="1"/>
        <v>0</v>
      </c>
      <c r="V25" s="168">
        <f t="shared" si="1"/>
        <v>0</v>
      </c>
      <c r="W25" s="168">
        <f t="shared" si="1"/>
        <v>0</v>
      </c>
      <c r="X25" s="168">
        <f t="shared" si="1"/>
        <v>0</v>
      </c>
      <c r="Y25" s="168">
        <f t="shared" si="1"/>
        <v>0</v>
      </c>
      <c r="Z25" s="168">
        <f t="shared" si="1"/>
        <v>0</v>
      </c>
      <c r="AA25" s="168">
        <f t="shared" si="1"/>
        <v>0</v>
      </c>
      <c r="AB25" s="168">
        <f t="shared" si="1"/>
        <v>0</v>
      </c>
      <c r="AC25" s="268">
        <f t="shared" ref="AC25:AC59" si="6">SUM(N25:AB25)</f>
        <v>0</v>
      </c>
      <c r="AD25" s="269">
        <f>ROUND(IF(F25&gt;G25,G25,F25),2)</f>
        <v>0</v>
      </c>
      <c r="AE25" s="272"/>
    </row>
    <row r="26" spans="1:31" ht="19.5" customHeight="1" outlineLevel="1">
      <c r="A26" s="335"/>
      <c r="B26" s="337"/>
      <c r="C26" s="321"/>
      <c r="D26" s="315"/>
      <c r="E26" s="323"/>
      <c r="F26" s="325"/>
      <c r="G26" s="327"/>
      <c r="H26" s="329"/>
      <c r="I26" s="331"/>
      <c r="J26" s="333"/>
      <c r="K26" s="315"/>
      <c r="M26" s="261" t="s">
        <v>228</v>
      </c>
      <c r="N26" s="171">
        <f>IFERROR(IF(OR((N10+N11)=N25,N10=0),0,N25-N10-N11),"")</f>
        <v>0</v>
      </c>
      <c r="O26" s="171">
        <f t="shared" ref="O26:AC26" si="7">IFERROR(IF(OR((O10+O11)=O25,O10=0),0,O25-O10-O11),"")</f>
        <v>0</v>
      </c>
      <c r="P26" s="171">
        <f t="shared" si="7"/>
        <v>0</v>
      </c>
      <c r="Q26" s="171">
        <f t="shared" si="7"/>
        <v>0</v>
      </c>
      <c r="R26" s="171">
        <f t="shared" si="7"/>
        <v>0</v>
      </c>
      <c r="S26" s="171">
        <f t="shared" si="7"/>
        <v>0</v>
      </c>
      <c r="T26" s="171">
        <f t="shared" si="7"/>
        <v>0</v>
      </c>
      <c r="U26" s="171">
        <f t="shared" si="7"/>
        <v>0</v>
      </c>
      <c r="V26" s="171">
        <f t="shared" si="7"/>
        <v>0</v>
      </c>
      <c r="W26" s="171">
        <f t="shared" si="7"/>
        <v>0</v>
      </c>
      <c r="X26" s="171">
        <f t="shared" si="7"/>
        <v>0</v>
      </c>
      <c r="Y26" s="171">
        <f t="shared" si="7"/>
        <v>0</v>
      </c>
      <c r="Z26" s="171">
        <f t="shared" si="7"/>
        <v>0</v>
      </c>
      <c r="AA26" s="171">
        <f t="shared" si="7"/>
        <v>0</v>
      </c>
      <c r="AB26" s="171">
        <f t="shared" si="7"/>
        <v>0</v>
      </c>
      <c r="AC26" s="268">
        <f t="shared" si="7"/>
        <v>0</v>
      </c>
      <c r="AD26" s="270">
        <f>IFERROR(IF(OR((AD10+AD11)=AD25,AD10=0),0,AD25-AD10-AD11),"")</f>
        <v>0</v>
      </c>
      <c r="AE26" s="271" t="str">
        <f>IF((AD25)=AD10+AD11,"no adjustment needed",IF(AD10=0,"no adjustment needed","adjustment needed"))</f>
        <v>no adjustment needed</v>
      </c>
    </row>
    <row r="27" spans="1:31" ht="19.5" customHeight="1" outlineLevel="1">
      <c r="A27" s="316" t="str">
        <f>'Basisdaten zum Projekt'!D15</f>
        <v/>
      </c>
      <c r="B27" s="318" t="str">
        <f>'Basisdaten zum Projekt'!E15</f>
        <v/>
      </c>
      <c r="C27" s="320">
        <f>IFERROR(SUMIF(B:B,M27,G:G),0)</f>
        <v>0</v>
      </c>
      <c r="D27" s="314">
        <f>MROUND(SUMIF(B:B,M27,F:F),0.5)</f>
        <v>0</v>
      </c>
      <c r="E27" s="322">
        <f>IFERROR(C27/D27,0)</f>
        <v>0</v>
      </c>
      <c r="F27" s="324">
        <f>E27*MROUND(J27,0.5)</f>
        <v>0</v>
      </c>
      <c r="G27" s="326">
        <f>SUMIF(B:B,M27,J:J)</f>
        <v>0</v>
      </c>
      <c r="H27" s="328">
        <f>IFERROR(G27-F27,0)</f>
        <v>0</v>
      </c>
      <c r="I27" s="330">
        <f t="shared" si="3"/>
        <v>0</v>
      </c>
      <c r="J27" s="332">
        <f>IFERROR(((SUMIF(B:B,M27,AC:AC))/$H$6),0)</f>
        <v>0</v>
      </c>
      <c r="K27" s="314">
        <f t="shared" si="5"/>
        <v>0</v>
      </c>
      <c r="M27" s="262" t="s">
        <v>89</v>
      </c>
      <c r="N27" s="168">
        <f>IFERROR(IF(($I27&lt;$J27),(SUMIF($B:$B,$M27,N:N)/SUMIF($B:$B,$M27,$AC:$AC)*$I27),(SUMIF($B:$B,$M27,N:N)/SUMIF($B:$B,$M27,$AC:$AC)*$J27)),0)</f>
        <v>0</v>
      </c>
      <c r="O27" s="168">
        <f t="shared" si="1"/>
        <v>0</v>
      </c>
      <c r="P27" s="168">
        <f t="shared" si="1"/>
        <v>0</v>
      </c>
      <c r="Q27" s="168">
        <f t="shared" si="1"/>
        <v>0</v>
      </c>
      <c r="R27" s="168">
        <f t="shared" si="1"/>
        <v>0</v>
      </c>
      <c r="S27" s="168">
        <f t="shared" si="1"/>
        <v>0</v>
      </c>
      <c r="T27" s="168">
        <f t="shared" si="1"/>
        <v>0</v>
      </c>
      <c r="U27" s="168">
        <f t="shared" si="1"/>
        <v>0</v>
      </c>
      <c r="V27" s="168">
        <f t="shared" si="1"/>
        <v>0</v>
      </c>
      <c r="W27" s="168">
        <f t="shared" si="1"/>
        <v>0</v>
      </c>
      <c r="X27" s="168">
        <f t="shared" si="1"/>
        <v>0</v>
      </c>
      <c r="Y27" s="168">
        <f t="shared" si="1"/>
        <v>0</v>
      </c>
      <c r="Z27" s="168">
        <f t="shared" si="1"/>
        <v>0</v>
      </c>
      <c r="AA27" s="168">
        <f t="shared" si="1"/>
        <v>0</v>
      </c>
      <c r="AB27" s="168">
        <f t="shared" si="1"/>
        <v>0</v>
      </c>
      <c r="AC27" s="268">
        <f t="shared" si="6"/>
        <v>0</v>
      </c>
      <c r="AD27" s="269">
        <f>ROUND(IF(F27&gt;G27,G27,F27),2)</f>
        <v>0</v>
      </c>
      <c r="AE27" s="227"/>
    </row>
    <row r="28" spans="1:31" ht="19.5" customHeight="1" outlineLevel="1">
      <c r="A28" s="317"/>
      <c r="B28" s="319"/>
      <c r="C28" s="321"/>
      <c r="D28" s="315"/>
      <c r="E28" s="323"/>
      <c r="F28" s="325"/>
      <c r="G28" s="327"/>
      <c r="H28" s="329"/>
      <c r="I28" s="331"/>
      <c r="J28" s="333"/>
      <c r="K28" s="315"/>
      <c r="M28" s="262" t="s">
        <v>264</v>
      </c>
      <c r="N28" s="171">
        <f>IFERROR(IF(OR((N12+N13)=N27,N12=0),0,N27-N12-N13),"")</f>
        <v>0</v>
      </c>
      <c r="O28" s="171">
        <f t="shared" ref="O28:AC28" si="8">IFERROR(IF(OR((O12+O13)=O27,O12=0),0,O27-O12-O13),"")</f>
        <v>0</v>
      </c>
      <c r="P28" s="171">
        <f t="shared" si="8"/>
        <v>0</v>
      </c>
      <c r="Q28" s="171">
        <f t="shared" si="8"/>
        <v>0</v>
      </c>
      <c r="R28" s="171">
        <f t="shared" si="8"/>
        <v>0</v>
      </c>
      <c r="S28" s="171">
        <f t="shared" si="8"/>
        <v>0</v>
      </c>
      <c r="T28" s="171">
        <f t="shared" si="8"/>
        <v>0</v>
      </c>
      <c r="U28" s="171">
        <f t="shared" si="8"/>
        <v>0</v>
      </c>
      <c r="V28" s="171">
        <f t="shared" si="8"/>
        <v>0</v>
      </c>
      <c r="W28" s="171">
        <f t="shared" si="8"/>
        <v>0</v>
      </c>
      <c r="X28" s="171">
        <f t="shared" si="8"/>
        <v>0</v>
      </c>
      <c r="Y28" s="171">
        <f t="shared" si="8"/>
        <v>0</v>
      </c>
      <c r="Z28" s="171">
        <f t="shared" si="8"/>
        <v>0</v>
      </c>
      <c r="AA28" s="171">
        <f t="shared" si="8"/>
        <v>0</v>
      </c>
      <c r="AB28" s="171">
        <f t="shared" si="8"/>
        <v>0</v>
      </c>
      <c r="AC28" s="268">
        <f t="shared" si="8"/>
        <v>0</v>
      </c>
      <c r="AD28" s="270">
        <f>IFERROR(IF(OR((AD12+AD13)=AD27,AD12=0),0,AD27-AD12-AD13),"")</f>
        <v>0</v>
      </c>
      <c r="AE28" s="271" t="str">
        <f>IF((AD27)=AD12+AD13,"no adjustment needed",IF(AD12=0,"no adjustment needed","adjustment needed"))</f>
        <v>no adjustment needed</v>
      </c>
    </row>
    <row r="29" spans="1:31" ht="19.5" customHeight="1" outlineLevel="1">
      <c r="A29" s="175" t="str">
        <f>'Basisdaten zum Projekt'!D16</f>
        <v/>
      </c>
      <c r="B29" s="176" t="str">
        <f>'Basisdaten zum Projekt'!E16</f>
        <v/>
      </c>
      <c r="C29" s="177">
        <f>IFERROR(SUMIF(B:B,M29,G:G),0)</f>
        <v>0</v>
      </c>
      <c r="D29" s="178">
        <f>MROUND(SUMIF(A:A,M29,G:G),0.5)</f>
        <v>0</v>
      </c>
      <c r="E29" s="179">
        <f>IFERROR(C29/D29,0)</f>
        <v>0</v>
      </c>
      <c r="F29" s="180">
        <f>E29*MROUND(J29,0.5)</f>
        <v>0</v>
      </c>
      <c r="G29" s="181">
        <f>SUMIF(B:B,M29,J:J)</f>
        <v>0</v>
      </c>
      <c r="H29" s="182">
        <f>IFERROR(G29-F29,0)</f>
        <v>0</v>
      </c>
      <c r="I29" s="183">
        <f t="shared" si="3"/>
        <v>0</v>
      </c>
      <c r="J29" s="167">
        <f>IFERROR(((SUMIF(B:B,M29,AC:AC))/$H$6),0)</f>
        <v>0</v>
      </c>
      <c r="K29" s="166">
        <f t="shared" si="5"/>
        <v>0</v>
      </c>
      <c r="M29" s="263" t="s">
        <v>90</v>
      </c>
      <c r="N29" s="168">
        <f>IFERROR(IF(($I29&lt;$J29),(SUMIF($B:$B,$M29,N:N)/SUMIF($B:$B,$M29,$AC:$AC)*$I29),(SUMIF($B:$B,$M29,N:N)/SUMIF($B:$B,$M29,$AC:$AC)*$J29)),0)</f>
        <v>0</v>
      </c>
      <c r="O29" s="168">
        <f t="shared" si="1"/>
        <v>0</v>
      </c>
      <c r="P29" s="168">
        <f t="shared" si="1"/>
        <v>0</v>
      </c>
      <c r="Q29" s="168">
        <f t="shared" si="1"/>
        <v>0</v>
      </c>
      <c r="R29" s="168">
        <f t="shared" si="1"/>
        <v>0</v>
      </c>
      <c r="S29" s="168">
        <f t="shared" si="1"/>
        <v>0</v>
      </c>
      <c r="T29" s="168">
        <f t="shared" si="1"/>
        <v>0</v>
      </c>
      <c r="U29" s="168">
        <f t="shared" si="1"/>
        <v>0</v>
      </c>
      <c r="V29" s="168">
        <f t="shared" si="1"/>
        <v>0</v>
      </c>
      <c r="W29" s="168">
        <f t="shared" si="1"/>
        <v>0</v>
      </c>
      <c r="X29" s="168">
        <f t="shared" si="1"/>
        <v>0</v>
      </c>
      <c r="Y29" s="168">
        <f t="shared" si="1"/>
        <v>0</v>
      </c>
      <c r="Z29" s="168">
        <f t="shared" si="1"/>
        <v>0</v>
      </c>
      <c r="AA29" s="168">
        <f t="shared" si="1"/>
        <v>0</v>
      </c>
      <c r="AB29" s="168">
        <f t="shared" si="1"/>
        <v>0</v>
      </c>
      <c r="AC29" s="268">
        <f t="shared" si="6"/>
        <v>0</v>
      </c>
      <c r="AD29" s="269">
        <f>ROUND(IF(F29&gt;G29,G29,F29),2)</f>
        <v>0</v>
      </c>
      <c r="AE29" s="227"/>
    </row>
    <row r="30" spans="1:31" outlineLevel="1">
      <c r="A30" s="184"/>
      <c r="B30" s="184"/>
      <c r="C30" s="96"/>
      <c r="D30" s="96"/>
      <c r="E30" s="185"/>
      <c r="F30" s="186"/>
      <c r="G30" s="187"/>
      <c r="H30" s="155"/>
      <c r="J30" s="186"/>
      <c r="K30" s="188"/>
      <c r="M30" s="151"/>
      <c r="N30" s="151"/>
      <c r="O30" s="151"/>
      <c r="P30" s="151"/>
      <c r="Q30" s="151"/>
      <c r="R30" s="151"/>
      <c r="S30" s="151"/>
      <c r="T30" s="151"/>
      <c r="U30" s="151"/>
      <c r="V30" s="151"/>
      <c r="W30" s="151"/>
      <c r="X30" s="151"/>
      <c r="Y30" s="151"/>
      <c r="Z30" s="151"/>
      <c r="AA30" s="151"/>
      <c r="AB30" s="151"/>
      <c r="AC30" s="151"/>
      <c r="AD30" s="151"/>
    </row>
    <row r="31" spans="1:31" outlineLevel="1">
      <c r="A31" s="184"/>
      <c r="B31" s="184"/>
      <c r="C31" s="184"/>
      <c r="D31" s="184"/>
      <c r="E31" s="185"/>
      <c r="F31" s="186"/>
      <c r="G31" s="187"/>
      <c r="H31" s="155"/>
      <c r="K31" s="188"/>
      <c r="M31" s="151"/>
      <c r="N31" s="151"/>
      <c r="O31" s="151"/>
      <c r="P31" s="151"/>
      <c r="Q31" s="151"/>
      <c r="R31" s="151"/>
      <c r="S31" s="151"/>
      <c r="T31" s="151"/>
      <c r="U31" s="151"/>
      <c r="V31" s="151"/>
      <c r="W31" s="151"/>
      <c r="X31" s="151"/>
      <c r="Y31" s="151"/>
      <c r="Z31" s="151"/>
      <c r="AA31" s="151"/>
      <c r="AB31" s="151"/>
      <c r="AC31" s="151"/>
      <c r="AD31" s="151"/>
    </row>
    <row r="32" spans="1:31" ht="31.5">
      <c r="C32" s="305" t="s">
        <v>64</v>
      </c>
      <c r="D32" s="305"/>
      <c r="E32" s="305"/>
      <c r="F32" s="305"/>
      <c r="G32" s="305"/>
      <c r="H32" s="305"/>
      <c r="I32" s="305"/>
      <c r="J32" s="190"/>
      <c r="N32" s="120"/>
    </row>
    <row r="33" spans="1:31">
      <c r="N33" s="120"/>
    </row>
    <row r="34" spans="1:31" ht="47.25" customHeight="1">
      <c r="C34" s="52" t="s">
        <v>366</v>
      </c>
      <c r="D34" s="52" t="s">
        <v>367</v>
      </c>
      <c r="E34" s="52" t="s">
        <v>368</v>
      </c>
      <c r="F34" s="52" t="s">
        <v>395</v>
      </c>
      <c r="G34" s="52" t="s">
        <v>370</v>
      </c>
      <c r="H34" s="191"/>
      <c r="I34" s="192"/>
      <c r="J34" s="192"/>
      <c r="M34" s="120"/>
    </row>
    <row r="35" spans="1:31" ht="15" customHeight="1" outlineLevel="1">
      <c r="C35" s="193">
        <f>IF('Basisdaten zum Projekt'!C5=0,0,DATE(YEAR('Basisdaten zum Projekt'!C5),1,1))</f>
        <v>44562</v>
      </c>
      <c r="D35" s="194">
        <f>F60</f>
        <v>0</v>
      </c>
      <c r="E35" s="195">
        <f>IFERROR(AC61,0)</f>
        <v>0</v>
      </c>
      <c r="F35" s="196">
        <f t="shared" ref="F35:F41" si="9">D35-E35</f>
        <v>0</v>
      </c>
      <c r="G35" s="197" t="str">
        <f>INDEX($B$1:B149,SUMPRODUCT(MAX((B48:B59&lt;&gt;"")*ROW(B48:B59))))</f>
        <v>P1</v>
      </c>
      <c r="H35" s="306" t="s">
        <v>371</v>
      </c>
      <c r="I35" s="198"/>
      <c r="J35" s="198"/>
      <c r="K35" s="199"/>
      <c r="L35" s="200"/>
      <c r="M35" s="201"/>
    </row>
    <row r="36" spans="1:31" outlineLevel="1">
      <c r="C36" s="193">
        <f>IFERROR(IF(EDATE(C35,12)&lt;=(DATE(YEAR('Basisdaten zum Projekt'!$C$6),1,1)),EDATE(C35,12),""),"")</f>
        <v>44927</v>
      </c>
      <c r="D36" s="194">
        <f>F75</f>
        <v>0</v>
      </c>
      <c r="E36" s="195">
        <f>IFERROR(AC76,0)</f>
        <v>0</v>
      </c>
      <c r="F36" s="196">
        <f t="shared" si="9"/>
        <v>0</v>
      </c>
      <c r="G36" s="197" t="str">
        <f>INDEX(B1:B149,SUMPRODUCT(MAX((B63:B74&lt;&gt;"")*ROW(B63:B74))))</f>
        <v>P2</v>
      </c>
      <c r="H36" s="306"/>
      <c r="I36" s="198"/>
      <c r="J36" s="198"/>
      <c r="K36" s="199"/>
      <c r="L36" s="199"/>
      <c r="M36" s="120"/>
    </row>
    <row r="37" spans="1:31" outlineLevel="1">
      <c r="C37" s="193">
        <f>IFERROR(IF(EDATE(C36,12)&lt;=(DATE(YEAR('Basisdaten zum Projekt'!$C$6),1,1)),EDATE(C36,12),""),"")</f>
        <v>45292</v>
      </c>
      <c r="D37" s="194">
        <f>F90</f>
        <v>0</v>
      </c>
      <c r="E37" s="195">
        <f>IFERROR(AC91,0)</f>
        <v>0</v>
      </c>
      <c r="F37" s="196">
        <f t="shared" si="9"/>
        <v>0</v>
      </c>
      <c r="G37" s="197" t="str">
        <f>INDEX(B1:B149,SUMPRODUCT(MAX((B78:B89&lt;&gt;"")*ROW(B78:B89))))</f>
        <v>P2</v>
      </c>
      <c r="H37" s="306"/>
    </row>
    <row r="38" spans="1:31" outlineLevel="1">
      <c r="C38" s="193">
        <f>IFERROR(IF(EDATE(C37,12)&lt;=(DATE(YEAR('Basisdaten zum Projekt'!$C$6),1,1)),EDATE(C37,12),""),"")</f>
        <v>45658</v>
      </c>
      <c r="D38" s="194">
        <f>F105</f>
        <v>0</v>
      </c>
      <c r="E38" s="195">
        <f>IFERROR(AC106,0)</f>
        <v>0</v>
      </c>
      <c r="F38" s="196">
        <f t="shared" si="9"/>
        <v>0</v>
      </c>
      <c r="G38" s="197" t="str">
        <f>INDEX(B1:B149,SUMPRODUCT(MAX((B93:B104&lt;&gt;"")*ROW(B93:B104))))</f>
        <v>P2</v>
      </c>
      <c r="H38" s="306"/>
      <c r="M38" s="120"/>
    </row>
    <row r="39" spans="1:31" outlineLevel="1">
      <c r="C39" s="193" t="str">
        <f>IFERROR(IF(EDATE(C38,12)&lt;=(DATE(YEAR('Basisdaten zum Projekt'!$C$6),1,1)),EDATE(C38,12),""),"")</f>
        <v/>
      </c>
      <c r="D39" s="194">
        <f>F120</f>
        <v>0</v>
      </c>
      <c r="E39" s="195">
        <f>IFERROR(AC121,0)</f>
        <v>0</v>
      </c>
      <c r="F39" s="196">
        <f t="shared" si="9"/>
        <v>0</v>
      </c>
      <c r="G39" s="197">
        <f>INDEX(B1:B149,SUMPRODUCT(MAX((B108:B119&lt;&gt;"")*ROW(B108:B119))))</f>
        <v>0</v>
      </c>
      <c r="H39" s="306"/>
      <c r="M39" s="202"/>
    </row>
    <row r="40" spans="1:31" outlineLevel="1">
      <c r="C40" s="193" t="str">
        <f>IFERROR(IF(EDATE(C39,12)&lt;=(DATE(YEAR('Basisdaten zum Projekt'!$C$6),1,1)),EDATE(C39,12),""),"")</f>
        <v/>
      </c>
      <c r="D40" s="194">
        <f>F135</f>
        <v>0</v>
      </c>
      <c r="E40" s="195">
        <f>IFERROR(AC136,0)</f>
        <v>0</v>
      </c>
      <c r="F40" s="196">
        <f t="shared" si="9"/>
        <v>0</v>
      </c>
      <c r="G40" s="197">
        <f>INDEX(B1:B149,SUMPRODUCT(MAX((B123:B134&lt;&gt;"")*ROW(B123:B134))))</f>
        <v>0</v>
      </c>
      <c r="H40" s="306"/>
      <c r="M40" s="120"/>
    </row>
    <row r="41" spans="1:31" outlineLevel="1">
      <c r="C41" s="193" t="str">
        <f>IFERROR(IF(EDATE(C40,12)&lt;=(DATE(YEAR('Basisdaten zum Projekt'!$C$6),1,1)),EDATE(C40,12),""),"")</f>
        <v/>
      </c>
      <c r="D41" s="194">
        <f>F150</f>
        <v>0</v>
      </c>
      <c r="E41" s="195">
        <f>IFERROR(AC151,0)</f>
        <v>0</v>
      </c>
      <c r="F41" s="196">
        <f t="shared" si="9"/>
        <v>0</v>
      </c>
      <c r="G41" s="197">
        <f>INDEX(B1:B149,SUMPRODUCT(MAX((B138:B149&lt;&gt;"")*ROW(B138:B149))))</f>
        <v>0</v>
      </c>
      <c r="H41" s="306"/>
      <c r="N41" s="120"/>
    </row>
    <row r="42" spans="1:31" outlineLevel="1">
      <c r="E42" s="203"/>
      <c r="F42" s="204"/>
      <c r="G42" s="154"/>
      <c r="H42" s="205"/>
      <c r="I42" s="206"/>
      <c r="J42" s="207"/>
      <c r="O42" s="120"/>
    </row>
    <row r="43" spans="1:31" ht="24.75" customHeight="1" outlineLevel="1">
      <c r="E43" s="203"/>
      <c r="F43" s="204"/>
      <c r="G43" s="154"/>
      <c r="H43" s="205"/>
      <c r="I43" s="208"/>
      <c r="J43" s="208"/>
      <c r="K43" s="207"/>
      <c r="O43" s="120"/>
    </row>
    <row r="44" spans="1:31" ht="33.75">
      <c r="B44" s="305" t="s">
        <v>58</v>
      </c>
      <c r="C44" s="305"/>
      <c r="D44" s="305"/>
      <c r="E44" s="305"/>
      <c r="F44" s="305"/>
      <c r="G44" s="305"/>
      <c r="H44" s="305"/>
      <c r="I44" s="305"/>
      <c r="J44" s="305"/>
      <c r="K44" s="209"/>
      <c r="M44" s="307" t="s">
        <v>60</v>
      </c>
      <c r="N44" s="307"/>
      <c r="O44" s="307"/>
      <c r="P44" s="307"/>
      <c r="Q44" s="307"/>
      <c r="R44" s="307"/>
      <c r="S44" s="307"/>
      <c r="T44" s="307"/>
      <c r="U44" s="307"/>
      <c r="V44" s="307"/>
      <c r="W44" s="307"/>
      <c r="X44" s="307"/>
      <c r="Y44" s="307"/>
      <c r="Z44" s="307"/>
      <c r="AA44" s="307"/>
      <c r="AB44" s="307"/>
      <c r="AC44" s="307"/>
      <c r="AD44" s="307"/>
      <c r="AE44" s="307"/>
    </row>
    <row r="45" spans="1:31">
      <c r="A45" s="50"/>
      <c r="E45" s="50"/>
    </row>
    <row r="46" spans="1:31" ht="15.75" customHeight="1">
      <c r="B46" s="210"/>
      <c r="C46" s="210"/>
      <c r="D46" s="210"/>
      <c r="E46" s="308" t="s">
        <v>353</v>
      </c>
      <c r="F46" s="309"/>
      <c r="G46" s="310"/>
      <c r="H46" s="308" t="s">
        <v>354</v>
      </c>
      <c r="I46" s="309"/>
      <c r="J46" s="310"/>
      <c r="N46" s="311" t="s">
        <v>372</v>
      </c>
      <c r="O46" s="312"/>
      <c r="P46" s="312"/>
      <c r="Q46" s="312"/>
      <c r="R46" s="312"/>
      <c r="S46" s="312"/>
      <c r="T46" s="312"/>
      <c r="U46" s="312"/>
      <c r="V46" s="312"/>
      <c r="W46" s="312"/>
      <c r="X46" s="312"/>
      <c r="Y46" s="312"/>
      <c r="Z46" s="312"/>
      <c r="AA46" s="312"/>
      <c r="AB46" s="312"/>
      <c r="AC46" s="313"/>
    </row>
    <row r="47" spans="1:31" ht="49.5" customHeight="1">
      <c r="B47" s="211" t="s">
        <v>117</v>
      </c>
      <c r="C47" s="211" t="s">
        <v>80</v>
      </c>
      <c r="D47" s="212" t="s">
        <v>373</v>
      </c>
      <c r="E47" s="213" t="s">
        <v>374</v>
      </c>
      <c r="F47" s="36" t="s">
        <v>375</v>
      </c>
      <c r="G47" s="214" t="s">
        <v>376</v>
      </c>
      <c r="H47" s="215" t="s">
        <v>374</v>
      </c>
      <c r="I47" s="36" t="s">
        <v>375</v>
      </c>
      <c r="J47" s="214" t="s">
        <v>377</v>
      </c>
      <c r="M47" s="36" t="s">
        <v>373</v>
      </c>
      <c r="N47" s="216" t="s">
        <v>378</v>
      </c>
      <c r="O47" s="216" t="s">
        <v>379</v>
      </c>
      <c r="P47" s="216" t="s">
        <v>380</v>
      </c>
      <c r="Q47" s="216" t="s">
        <v>381</v>
      </c>
      <c r="R47" s="216" t="s">
        <v>382</v>
      </c>
      <c r="S47" s="36" t="s">
        <v>383</v>
      </c>
      <c r="T47" s="36" t="s">
        <v>384</v>
      </c>
      <c r="U47" s="36" t="s">
        <v>385</v>
      </c>
      <c r="V47" s="36" t="s">
        <v>386</v>
      </c>
      <c r="W47" s="36" t="s">
        <v>387</v>
      </c>
      <c r="X47" s="36" t="s">
        <v>388</v>
      </c>
      <c r="Y47" s="36" t="s">
        <v>389</v>
      </c>
      <c r="Z47" s="36" t="s">
        <v>390</v>
      </c>
      <c r="AA47" s="36" t="s">
        <v>391</v>
      </c>
      <c r="AB47" s="36" t="s">
        <v>392</v>
      </c>
      <c r="AC47" s="216" t="s">
        <v>393</v>
      </c>
      <c r="AE47" s="217"/>
    </row>
    <row r="48" spans="1:31" outlineLevel="1">
      <c r="B48" s="218"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8">
        <f>IF(DATE(YEAR('Basisdaten zum Projekt'!$C$5),MONTH('Basisdaten zum Projekt'!$C$5),1)=D48,1,0)</f>
        <v>0</v>
      </c>
      <c r="D48" s="219">
        <f>IF('Basisdaten zum Projekt'!C5=0,0,DATE(YEAR('Basisdaten zum Projekt'!$C$5),1,1))</f>
        <v>44562</v>
      </c>
      <c r="E48" s="220"/>
      <c r="F48" s="168">
        <f t="shared" ref="F48:F59" si="10">215/12*E48</f>
        <v>0</v>
      </c>
      <c r="G48" s="221"/>
      <c r="H48" s="220"/>
      <c r="I48" s="168">
        <f t="shared" ref="I48:I59" si="11">215/12*H48</f>
        <v>0</v>
      </c>
      <c r="J48" s="222"/>
      <c r="M48" s="219">
        <f t="shared" ref="M48:M105" si="12">D48</f>
        <v>44562</v>
      </c>
      <c r="N48" s="223"/>
      <c r="O48" s="223"/>
      <c r="P48" s="223"/>
      <c r="Q48" s="223"/>
      <c r="R48" s="223"/>
      <c r="S48" s="223"/>
      <c r="T48" s="223"/>
      <c r="U48" s="223"/>
      <c r="V48" s="223"/>
      <c r="W48" s="223"/>
      <c r="X48" s="223"/>
      <c r="Y48" s="223"/>
      <c r="Z48" s="223"/>
      <c r="AA48" s="223"/>
      <c r="AB48" s="223"/>
      <c r="AC48" s="195">
        <f t="shared" si="6"/>
        <v>0</v>
      </c>
      <c r="AE48" s="217"/>
    </row>
    <row r="49" spans="2:31" outlineLevel="1">
      <c r="B49" s="218"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8">
        <f>IF(C48&gt;0,C48+1,IF(DATE(YEAR('Basisdaten zum Projekt'!$C$5),MONTH('Basisdaten zum Projekt'!$C$5),1)=D49,1,0))</f>
        <v>0</v>
      </c>
      <c r="D49" s="219">
        <f t="shared" ref="D49:D59" si="13">DATE(YEAR(D48),MONTH(D48)+1,DAY(D48))</f>
        <v>44593</v>
      </c>
      <c r="E49" s="220"/>
      <c r="F49" s="168">
        <f t="shared" si="10"/>
        <v>0</v>
      </c>
      <c r="G49" s="221"/>
      <c r="H49" s="220"/>
      <c r="I49" s="168">
        <f t="shared" si="11"/>
        <v>0</v>
      </c>
      <c r="J49" s="222"/>
      <c r="M49" s="219">
        <f t="shared" si="12"/>
        <v>44593</v>
      </c>
      <c r="N49" s="223"/>
      <c r="O49" s="223"/>
      <c r="P49" s="223"/>
      <c r="Q49" s="223"/>
      <c r="R49" s="223"/>
      <c r="S49" s="223"/>
      <c r="T49" s="223"/>
      <c r="U49" s="223"/>
      <c r="V49" s="223"/>
      <c r="W49" s="223"/>
      <c r="X49" s="223"/>
      <c r="Y49" s="223"/>
      <c r="Z49" s="223"/>
      <c r="AA49" s="223"/>
      <c r="AB49" s="223"/>
      <c r="AC49" s="195">
        <f t="shared" si="6"/>
        <v>0</v>
      </c>
      <c r="AE49" s="217"/>
    </row>
    <row r="50" spans="2:31" outlineLevel="1">
      <c r="B50" s="218"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8">
        <f>IF(C49&gt;0,C49+1,IF(DATE(YEAR('Basisdaten zum Projekt'!$C$5),MONTH('Basisdaten zum Projekt'!$C$5),1)=D50,1,0))</f>
        <v>0</v>
      </c>
      <c r="D50" s="219">
        <f t="shared" si="13"/>
        <v>44621</v>
      </c>
      <c r="E50" s="220"/>
      <c r="F50" s="168">
        <f t="shared" si="10"/>
        <v>0</v>
      </c>
      <c r="G50" s="221"/>
      <c r="H50" s="220"/>
      <c r="I50" s="168">
        <f t="shared" si="11"/>
        <v>0</v>
      </c>
      <c r="J50" s="222"/>
      <c r="M50" s="219">
        <f t="shared" si="12"/>
        <v>44621</v>
      </c>
      <c r="N50" s="223"/>
      <c r="O50" s="223"/>
      <c r="P50" s="223"/>
      <c r="Q50" s="223"/>
      <c r="R50" s="223"/>
      <c r="S50" s="223"/>
      <c r="T50" s="223"/>
      <c r="U50" s="223"/>
      <c r="V50" s="223"/>
      <c r="W50" s="223"/>
      <c r="X50" s="223"/>
      <c r="Y50" s="223"/>
      <c r="Z50" s="223"/>
      <c r="AA50" s="223"/>
      <c r="AB50" s="223"/>
      <c r="AC50" s="195">
        <f t="shared" si="6"/>
        <v>0</v>
      </c>
      <c r="AE50" s="217"/>
    </row>
    <row r="51" spans="2:31" outlineLevel="1">
      <c r="B51" s="218"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P1</v>
      </c>
      <c r="C51" s="218">
        <f>IF(C50&gt;0,C50+1,IF(DATE(YEAR('Basisdaten zum Projekt'!$C$5),MONTH('Basisdaten zum Projekt'!$C$5),1)=D51,1,0))</f>
        <v>1</v>
      </c>
      <c r="D51" s="219">
        <f t="shared" si="13"/>
        <v>44652</v>
      </c>
      <c r="E51" s="220"/>
      <c r="F51" s="168">
        <f t="shared" si="10"/>
        <v>0</v>
      </c>
      <c r="G51" s="221"/>
      <c r="H51" s="220"/>
      <c r="I51" s="168">
        <f t="shared" si="11"/>
        <v>0</v>
      </c>
      <c r="J51" s="222"/>
      <c r="M51" s="219">
        <f t="shared" si="12"/>
        <v>44652</v>
      </c>
      <c r="N51" s="223"/>
      <c r="O51" s="223"/>
      <c r="P51" s="223"/>
      <c r="Q51" s="223"/>
      <c r="R51" s="223"/>
      <c r="S51" s="223"/>
      <c r="T51" s="223"/>
      <c r="U51" s="223"/>
      <c r="V51" s="223"/>
      <c r="W51" s="223"/>
      <c r="X51" s="223"/>
      <c r="Y51" s="223"/>
      <c r="Z51" s="223"/>
      <c r="AA51" s="223"/>
      <c r="AB51" s="223"/>
      <c r="AC51" s="195">
        <f t="shared" si="6"/>
        <v>0</v>
      </c>
      <c r="AD51" s="224"/>
    </row>
    <row r="52" spans="2:31" outlineLevel="1">
      <c r="B52" s="218"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P1</v>
      </c>
      <c r="C52" s="218">
        <f>IF(C51&gt;0,C51+1,IF(DATE(YEAR('Basisdaten zum Projekt'!$C$5),MONTH('Basisdaten zum Projekt'!$C$5),1)=D52,1,0))</f>
        <v>2</v>
      </c>
      <c r="D52" s="219">
        <f t="shared" si="13"/>
        <v>44682</v>
      </c>
      <c r="E52" s="220"/>
      <c r="F52" s="168">
        <f t="shared" si="10"/>
        <v>0</v>
      </c>
      <c r="G52" s="225"/>
      <c r="H52" s="220"/>
      <c r="I52" s="168">
        <f t="shared" si="11"/>
        <v>0</v>
      </c>
      <c r="J52" s="226"/>
      <c r="M52" s="219">
        <f t="shared" si="12"/>
        <v>44682</v>
      </c>
      <c r="N52" s="223"/>
      <c r="O52" s="223"/>
      <c r="P52" s="223"/>
      <c r="Q52" s="223"/>
      <c r="R52" s="223"/>
      <c r="S52" s="223"/>
      <c r="T52" s="223"/>
      <c r="U52" s="223"/>
      <c r="V52" s="223"/>
      <c r="W52" s="223"/>
      <c r="X52" s="223"/>
      <c r="Y52" s="223"/>
      <c r="Z52" s="223"/>
      <c r="AA52" s="223"/>
      <c r="AB52" s="223"/>
      <c r="AC52" s="195">
        <f t="shared" si="6"/>
        <v>0</v>
      </c>
      <c r="AD52" s="224"/>
      <c r="AE52" s="217"/>
    </row>
    <row r="53" spans="2:31" outlineLevel="1">
      <c r="B53" s="218"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P1</v>
      </c>
      <c r="C53" s="218">
        <f>IF(C52&gt;0,C52+1,IF(DATE(YEAR('Basisdaten zum Projekt'!$C$5),MONTH('Basisdaten zum Projekt'!$C$5),1)=D53,1,0))</f>
        <v>3</v>
      </c>
      <c r="D53" s="219">
        <f t="shared" si="13"/>
        <v>44713</v>
      </c>
      <c r="E53" s="220"/>
      <c r="F53" s="168">
        <f t="shared" si="10"/>
        <v>0</v>
      </c>
      <c r="G53" s="225"/>
      <c r="H53" s="220"/>
      <c r="I53" s="168">
        <f t="shared" si="11"/>
        <v>0</v>
      </c>
      <c r="J53" s="226"/>
      <c r="M53" s="219">
        <f t="shared" si="12"/>
        <v>44713</v>
      </c>
      <c r="N53" s="223"/>
      <c r="O53" s="223"/>
      <c r="P53" s="223"/>
      <c r="Q53" s="223"/>
      <c r="R53" s="223"/>
      <c r="S53" s="223"/>
      <c r="T53" s="223"/>
      <c r="U53" s="223"/>
      <c r="V53" s="223"/>
      <c r="W53" s="223"/>
      <c r="X53" s="223"/>
      <c r="Y53" s="223"/>
      <c r="Z53" s="223"/>
      <c r="AA53" s="223"/>
      <c r="AB53" s="223"/>
      <c r="AC53" s="195">
        <f t="shared" si="6"/>
        <v>0</v>
      </c>
      <c r="AD53" s="224"/>
      <c r="AE53" s="217"/>
    </row>
    <row r="54" spans="2:31" outlineLevel="1">
      <c r="B54" s="218"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P1</v>
      </c>
      <c r="C54" s="218">
        <f>IF(C53&gt;0,C53+1,IF(DATE(YEAR('Basisdaten zum Projekt'!$C$5),MONTH('Basisdaten zum Projekt'!$C$5),1)=D54,1,0))</f>
        <v>4</v>
      </c>
      <c r="D54" s="219">
        <f t="shared" si="13"/>
        <v>44743</v>
      </c>
      <c r="E54" s="220"/>
      <c r="F54" s="168">
        <f t="shared" si="10"/>
        <v>0</v>
      </c>
      <c r="G54" s="225"/>
      <c r="H54" s="220"/>
      <c r="I54" s="168">
        <f t="shared" si="11"/>
        <v>0</v>
      </c>
      <c r="J54" s="226"/>
      <c r="M54" s="219">
        <f t="shared" si="12"/>
        <v>44743</v>
      </c>
      <c r="N54" s="223"/>
      <c r="O54" s="223"/>
      <c r="P54" s="223"/>
      <c r="Q54" s="223"/>
      <c r="R54" s="223"/>
      <c r="S54" s="223"/>
      <c r="T54" s="223"/>
      <c r="U54" s="223"/>
      <c r="V54" s="223"/>
      <c r="W54" s="223"/>
      <c r="X54" s="223"/>
      <c r="Y54" s="223"/>
      <c r="Z54" s="223"/>
      <c r="AA54" s="223"/>
      <c r="AB54" s="223"/>
      <c r="AC54" s="195">
        <f t="shared" si="6"/>
        <v>0</v>
      </c>
      <c r="AD54" s="224"/>
      <c r="AE54" s="209"/>
    </row>
    <row r="55" spans="2:31" outlineLevel="1">
      <c r="B55" s="218"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P1</v>
      </c>
      <c r="C55" s="218">
        <f>IF(C54&gt;0,C54+1,IF(DATE(YEAR('Basisdaten zum Projekt'!$C$5),MONTH('Basisdaten zum Projekt'!$C$5),1)=D55,1,0))</f>
        <v>5</v>
      </c>
      <c r="D55" s="219">
        <f t="shared" si="13"/>
        <v>44774</v>
      </c>
      <c r="E55" s="220"/>
      <c r="F55" s="168">
        <f t="shared" si="10"/>
        <v>0</v>
      </c>
      <c r="G55" s="221"/>
      <c r="H55" s="220"/>
      <c r="I55" s="168">
        <f t="shared" si="11"/>
        <v>0</v>
      </c>
      <c r="J55" s="222"/>
      <c r="M55" s="219">
        <f t="shared" si="12"/>
        <v>44774</v>
      </c>
      <c r="N55" s="223"/>
      <c r="O55" s="223"/>
      <c r="P55" s="223"/>
      <c r="Q55" s="223"/>
      <c r="R55" s="223"/>
      <c r="S55" s="223"/>
      <c r="T55" s="223"/>
      <c r="U55" s="223"/>
      <c r="V55" s="223"/>
      <c r="W55" s="223"/>
      <c r="X55" s="223"/>
      <c r="Y55" s="223"/>
      <c r="Z55" s="223"/>
      <c r="AA55" s="223"/>
      <c r="AB55" s="223"/>
      <c r="AC55" s="195">
        <f t="shared" si="6"/>
        <v>0</v>
      </c>
      <c r="AD55" s="224"/>
      <c r="AE55" s="209"/>
    </row>
    <row r="56" spans="2:31" outlineLevel="1">
      <c r="B56" s="218"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P1</v>
      </c>
      <c r="C56" s="218">
        <f>IF(C55&gt;0,C55+1,IF(DATE(YEAR('Basisdaten zum Projekt'!$C$5),MONTH('Basisdaten zum Projekt'!$C$5),1)=D56,1,0))</f>
        <v>6</v>
      </c>
      <c r="D56" s="219">
        <f t="shared" si="13"/>
        <v>44805</v>
      </c>
      <c r="E56" s="220"/>
      <c r="F56" s="168">
        <f t="shared" si="10"/>
        <v>0</v>
      </c>
      <c r="G56" s="221"/>
      <c r="H56" s="220"/>
      <c r="I56" s="168">
        <f t="shared" si="11"/>
        <v>0</v>
      </c>
      <c r="J56" s="222"/>
      <c r="M56" s="219">
        <f t="shared" si="12"/>
        <v>44805</v>
      </c>
      <c r="N56" s="223"/>
      <c r="O56" s="223"/>
      <c r="P56" s="223"/>
      <c r="Q56" s="223"/>
      <c r="R56" s="223"/>
      <c r="S56" s="223"/>
      <c r="T56" s="223"/>
      <c r="U56" s="223"/>
      <c r="V56" s="223"/>
      <c r="W56" s="223"/>
      <c r="X56" s="223"/>
      <c r="Y56" s="223"/>
      <c r="Z56" s="223"/>
      <c r="AA56" s="223"/>
      <c r="AB56" s="223"/>
      <c r="AC56" s="195">
        <f t="shared" si="6"/>
        <v>0</v>
      </c>
      <c r="AD56" s="224"/>
    </row>
    <row r="57" spans="2:31" outlineLevel="1">
      <c r="B57" s="218"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P1</v>
      </c>
      <c r="C57" s="218">
        <f>IF(C56&gt;0,C56+1,IF(DATE(YEAR('Basisdaten zum Projekt'!$C$5),MONTH('Basisdaten zum Projekt'!$C$5),1)=D57,1,0))</f>
        <v>7</v>
      </c>
      <c r="D57" s="219">
        <f t="shared" si="13"/>
        <v>44835</v>
      </c>
      <c r="E57" s="220"/>
      <c r="F57" s="168">
        <f t="shared" si="10"/>
        <v>0</v>
      </c>
      <c r="G57" s="221"/>
      <c r="H57" s="220"/>
      <c r="I57" s="168">
        <f t="shared" si="11"/>
        <v>0</v>
      </c>
      <c r="J57" s="222"/>
      <c r="M57" s="219">
        <f t="shared" si="12"/>
        <v>44835</v>
      </c>
      <c r="N57" s="223"/>
      <c r="O57" s="223"/>
      <c r="P57" s="223"/>
      <c r="Q57" s="223"/>
      <c r="R57" s="223"/>
      <c r="S57" s="223"/>
      <c r="T57" s="223"/>
      <c r="U57" s="223"/>
      <c r="V57" s="223"/>
      <c r="W57" s="223"/>
      <c r="X57" s="223"/>
      <c r="Y57" s="223"/>
      <c r="Z57" s="223"/>
      <c r="AA57" s="223"/>
      <c r="AB57" s="223"/>
      <c r="AC57" s="195">
        <f t="shared" si="6"/>
        <v>0</v>
      </c>
      <c r="AD57" s="224"/>
      <c r="AE57" s="227"/>
    </row>
    <row r="58" spans="2:31" outlineLevel="1">
      <c r="B58" s="218"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P1</v>
      </c>
      <c r="C58" s="218">
        <f>IF(C57&gt;0,C57+1,IF(DATE(YEAR('Basisdaten zum Projekt'!$C$5),MONTH('Basisdaten zum Projekt'!$C$5),1)=D58,1,0))</f>
        <v>8</v>
      </c>
      <c r="D58" s="219">
        <f t="shared" si="13"/>
        <v>44866</v>
      </c>
      <c r="E58" s="220"/>
      <c r="F58" s="168">
        <f t="shared" si="10"/>
        <v>0</v>
      </c>
      <c r="G58" s="221"/>
      <c r="H58" s="220"/>
      <c r="I58" s="168">
        <f t="shared" si="11"/>
        <v>0</v>
      </c>
      <c r="J58" s="222"/>
      <c r="M58" s="219">
        <f t="shared" si="12"/>
        <v>44866</v>
      </c>
      <c r="N58" s="223"/>
      <c r="O58" s="223"/>
      <c r="P58" s="223"/>
      <c r="Q58" s="223"/>
      <c r="R58" s="223"/>
      <c r="S58" s="223"/>
      <c r="T58" s="223"/>
      <c r="U58" s="223"/>
      <c r="V58" s="223"/>
      <c r="W58" s="223"/>
      <c r="X58" s="223"/>
      <c r="Y58" s="223"/>
      <c r="Z58" s="223"/>
      <c r="AA58" s="223"/>
      <c r="AB58" s="223"/>
      <c r="AC58" s="195">
        <f t="shared" si="6"/>
        <v>0</v>
      </c>
      <c r="AD58" s="224"/>
    </row>
    <row r="59" spans="2:31" outlineLevel="1">
      <c r="B59" s="218"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P1</v>
      </c>
      <c r="C59" s="218">
        <f>IF(C58&gt;0,C58+1,IF(DATE(YEAR('Basisdaten zum Projekt'!$C$5),MONTH('Basisdaten zum Projekt'!$C$5),1)=D59,1,0))</f>
        <v>9</v>
      </c>
      <c r="D59" s="219">
        <f t="shared" si="13"/>
        <v>44896</v>
      </c>
      <c r="E59" s="220"/>
      <c r="F59" s="168">
        <f t="shared" si="10"/>
        <v>0</v>
      </c>
      <c r="G59" s="221"/>
      <c r="H59" s="220"/>
      <c r="I59" s="168">
        <f t="shared" si="11"/>
        <v>0</v>
      </c>
      <c r="J59" s="222"/>
      <c r="M59" s="219">
        <f t="shared" si="12"/>
        <v>44896</v>
      </c>
      <c r="N59" s="223"/>
      <c r="O59" s="223"/>
      <c r="P59" s="223"/>
      <c r="Q59" s="223"/>
      <c r="R59" s="223"/>
      <c r="S59" s="223"/>
      <c r="T59" s="223"/>
      <c r="U59" s="223"/>
      <c r="V59" s="223"/>
      <c r="W59" s="223"/>
      <c r="X59" s="223"/>
      <c r="Y59" s="223"/>
      <c r="Z59" s="223"/>
      <c r="AA59" s="223"/>
      <c r="AB59" s="223"/>
      <c r="AC59" s="195">
        <f t="shared" si="6"/>
        <v>0</v>
      </c>
      <c r="AD59" s="224"/>
    </row>
    <row r="60" spans="2:31">
      <c r="B60" s="228"/>
      <c r="C60" s="229"/>
      <c r="D60" s="230">
        <f>D59</f>
        <v>44896</v>
      </c>
      <c r="E60" s="231"/>
      <c r="F60" s="232">
        <f>SUM(F48:F59)</f>
        <v>0</v>
      </c>
      <c r="G60" s="233">
        <f>SUM(G48:G59)</f>
        <v>0</v>
      </c>
      <c r="H60" s="234"/>
      <c r="I60" s="232">
        <f>SUM(I48:I59)</f>
        <v>0</v>
      </c>
      <c r="J60" s="233">
        <f>SUM(J48:J59)</f>
        <v>0</v>
      </c>
      <c r="M60" s="230">
        <f t="shared" si="12"/>
        <v>44896</v>
      </c>
      <c r="N60" s="235">
        <f>SUM(N48:N59)</f>
        <v>0</v>
      </c>
      <c r="O60" s="236">
        <f>SUM(O48:O59)</f>
        <v>0</v>
      </c>
      <c r="P60" s="235">
        <f>SUM(P48:P59)</f>
        <v>0</v>
      </c>
      <c r="Q60" s="236">
        <f>SUM(Q48:Q59)</f>
        <v>0</v>
      </c>
      <c r="R60" s="236">
        <f>SUM(R48:R59)</f>
        <v>0</v>
      </c>
      <c r="S60" s="236">
        <f t="shared" ref="S60:AB60" si="14">SUM(S48:S59)</f>
        <v>0</v>
      </c>
      <c r="T60" s="236">
        <f t="shared" si="14"/>
        <v>0</v>
      </c>
      <c r="U60" s="236">
        <f t="shared" si="14"/>
        <v>0</v>
      </c>
      <c r="V60" s="236">
        <f t="shared" si="14"/>
        <v>0</v>
      </c>
      <c r="W60" s="236">
        <f t="shared" si="14"/>
        <v>0</v>
      </c>
      <c r="X60" s="236">
        <f t="shared" si="14"/>
        <v>0</v>
      </c>
      <c r="Y60" s="236">
        <f t="shared" si="14"/>
        <v>0</v>
      </c>
      <c r="Z60" s="236">
        <f t="shared" si="14"/>
        <v>0</v>
      </c>
      <c r="AA60" s="236">
        <f t="shared" si="14"/>
        <v>0</v>
      </c>
      <c r="AB60" s="236">
        <f t="shared" si="14"/>
        <v>0</v>
      </c>
      <c r="AC60" s="236">
        <f>SUM(AC48:AC59)</f>
        <v>0</v>
      </c>
      <c r="AD60" s="224"/>
    </row>
    <row r="61" spans="2:31" ht="28.5" customHeight="1">
      <c r="B61" s="158"/>
      <c r="C61" s="158"/>
      <c r="N61" s="235">
        <f>IFERROR(N60/$H$6,0)</f>
        <v>0</v>
      </c>
      <c r="O61" s="235">
        <f>IFERROR(O60/$H$6,0)</f>
        <v>0</v>
      </c>
      <c r="P61" s="235">
        <f>IFERROR(P60/$H$6,0)</f>
        <v>0</v>
      </c>
      <c r="Q61" s="235">
        <f>IFERROR(Q60/$H$6,0)</f>
        <v>0</v>
      </c>
      <c r="R61" s="235">
        <f>IFERROR(R60/$H$6,0)</f>
        <v>0</v>
      </c>
      <c r="S61" s="235">
        <f t="shared" ref="S61:AB61" si="15">IFERROR(S60/$H$6,0)</f>
        <v>0</v>
      </c>
      <c r="T61" s="235">
        <f t="shared" si="15"/>
        <v>0</v>
      </c>
      <c r="U61" s="235">
        <f t="shared" si="15"/>
        <v>0</v>
      </c>
      <c r="V61" s="235">
        <f t="shared" si="15"/>
        <v>0</v>
      </c>
      <c r="W61" s="235">
        <f t="shared" si="15"/>
        <v>0</v>
      </c>
      <c r="X61" s="235">
        <f t="shared" si="15"/>
        <v>0</v>
      </c>
      <c r="Y61" s="235">
        <f t="shared" si="15"/>
        <v>0</v>
      </c>
      <c r="Z61" s="235">
        <f t="shared" si="15"/>
        <v>0</v>
      </c>
      <c r="AA61" s="235">
        <f t="shared" si="15"/>
        <v>0</v>
      </c>
      <c r="AB61" s="235">
        <f t="shared" si="15"/>
        <v>0</v>
      </c>
      <c r="AC61" s="235">
        <f>IFERROR(AC60/$H$6,0)</f>
        <v>0</v>
      </c>
      <c r="AD61" s="237" t="s">
        <v>394</v>
      </c>
    </row>
    <row r="62" spans="2:31">
      <c r="B62" s="158"/>
      <c r="C62" s="158"/>
      <c r="N62" s="238"/>
      <c r="O62" s="238"/>
      <c r="P62" s="238"/>
      <c r="Q62" s="238"/>
      <c r="R62" s="238"/>
      <c r="S62" s="239"/>
      <c r="T62" s="240"/>
      <c r="U62" s="241"/>
      <c r="V62" s="241"/>
      <c r="W62" s="241"/>
      <c r="X62" s="241"/>
      <c r="Y62" s="241"/>
      <c r="Z62" s="241"/>
      <c r="AA62" s="241"/>
      <c r="AB62" s="242"/>
      <c r="AC62" s="238"/>
      <c r="AD62" s="243"/>
    </row>
    <row r="63" spans="2:31" outlineLevel="1">
      <c r="B63" s="218"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P1</v>
      </c>
      <c r="C63" s="218">
        <f>IF(C59&gt;0,C59+1,IF(DATE(YEAR('Basisdaten zum Projekt'!$C$5),MONTH('Basisdaten zum Projekt'!$C$5),1)=D63,1,0))</f>
        <v>10</v>
      </c>
      <c r="D63" s="219">
        <f>DATE(YEAR(D59),MONTH(D59)+1,DAY(D59))</f>
        <v>44927</v>
      </c>
      <c r="E63" s="244"/>
      <c r="F63" s="245">
        <f t="shared" ref="F63:F74" si="16">215/12*E63</f>
        <v>0</v>
      </c>
      <c r="G63" s="246"/>
      <c r="H63" s="244"/>
      <c r="I63" s="245">
        <f t="shared" ref="I63:I74" si="17">215/12*H63</f>
        <v>0</v>
      </c>
      <c r="J63" s="247"/>
      <c r="M63" s="219">
        <f t="shared" si="12"/>
        <v>44927</v>
      </c>
      <c r="N63" s="223"/>
      <c r="O63" s="223"/>
      <c r="P63" s="223"/>
      <c r="Q63" s="223"/>
      <c r="R63" s="223"/>
      <c r="S63" s="223"/>
      <c r="T63" s="223"/>
      <c r="U63" s="223"/>
      <c r="V63" s="223"/>
      <c r="W63" s="223"/>
      <c r="X63" s="223"/>
      <c r="Y63" s="223"/>
      <c r="Z63" s="223"/>
      <c r="AA63" s="223"/>
      <c r="AB63" s="223"/>
      <c r="AC63" s="195">
        <f t="shared" ref="AC63:AC74" si="18">SUM(N63:AB63)</f>
        <v>0</v>
      </c>
      <c r="AD63" s="224"/>
      <c r="AE63" s="227"/>
    </row>
    <row r="64" spans="2:31" outlineLevel="1">
      <c r="B64" s="218"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P1</v>
      </c>
      <c r="C64" s="218">
        <f>IF(C63&gt;0,C63+1,IF(DATE(YEAR('Basisdaten zum Projekt'!$C$5),MONTH('Basisdaten zum Projekt'!$C$5),1)=D64,1,0))</f>
        <v>11</v>
      </c>
      <c r="D64" s="219">
        <f t="shared" ref="D64:D74" si="19">DATE(YEAR(D63),MONTH(D63)+1,DAY(D63))</f>
        <v>44958</v>
      </c>
      <c r="E64" s="220"/>
      <c r="F64" s="168">
        <f t="shared" si="16"/>
        <v>0</v>
      </c>
      <c r="G64" s="225"/>
      <c r="H64" s="220"/>
      <c r="I64" s="168">
        <f t="shared" si="17"/>
        <v>0</v>
      </c>
      <c r="J64" s="226"/>
      <c r="M64" s="219">
        <f t="shared" si="12"/>
        <v>44958</v>
      </c>
      <c r="N64" s="223"/>
      <c r="O64" s="223"/>
      <c r="P64" s="223"/>
      <c r="Q64" s="223"/>
      <c r="R64" s="223"/>
      <c r="S64" s="223"/>
      <c r="T64" s="223"/>
      <c r="U64" s="223"/>
      <c r="V64" s="223"/>
      <c r="W64" s="223"/>
      <c r="X64" s="223"/>
      <c r="Y64" s="223"/>
      <c r="Z64" s="223"/>
      <c r="AA64" s="223"/>
      <c r="AB64" s="223"/>
      <c r="AC64" s="195">
        <f t="shared" si="18"/>
        <v>0</v>
      </c>
      <c r="AD64" s="224"/>
    </row>
    <row r="65" spans="2:30" outlineLevel="1">
      <c r="B65" s="218"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P1</v>
      </c>
      <c r="C65" s="218">
        <f>IF(C64&gt;0,C64+1,IF(DATE(YEAR('Basisdaten zum Projekt'!$C$5),MONTH('Basisdaten zum Projekt'!$C$5),1)=D65,1,0))</f>
        <v>12</v>
      </c>
      <c r="D65" s="219">
        <f t="shared" si="19"/>
        <v>44986</v>
      </c>
      <c r="E65" s="220"/>
      <c r="F65" s="168">
        <f t="shared" si="16"/>
        <v>0</v>
      </c>
      <c r="G65" s="225"/>
      <c r="H65" s="220"/>
      <c r="I65" s="168">
        <f t="shared" si="17"/>
        <v>0</v>
      </c>
      <c r="J65" s="226"/>
      <c r="M65" s="219">
        <f t="shared" si="12"/>
        <v>44986</v>
      </c>
      <c r="N65" s="223"/>
      <c r="O65" s="223"/>
      <c r="P65" s="223"/>
      <c r="Q65" s="223"/>
      <c r="R65" s="223"/>
      <c r="S65" s="223"/>
      <c r="T65" s="223"/>
      <c r="U65" s="223"/>
      <c r="V65" s="223"/>
      <c r="W65" s="223"/>
      <c r="X65" s="223"/>
      <c r="Y65" s="223"/>
      <c r="Z65" s="223"/>
      <c r="AA65" s="223"/>
      <c r="AB65" s="223"/>
      <c r="AC65" s="195">
        <f t="shared" si="18"/>
        <v>0</v>
      </c>
      <c r="AD65" s="224"/>
    </row>
    <row r="66" spans="2:30" outlineLevel="1">
      <c r="B66" s="218"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P2</v>
      </c>
      <c r="C66" s="218">
        <f>IF(C65&gt;0,C65+1,IF(DATE(YEAR('Basisdaten zum Projekt'!$C$5),MONTH('Basisdaten zum Projekt'!$C$5),1)=D66,1,0))</f>
        <v>13</v>
      </c>
      <c r="D66" s="219">
        <f t="shared" si="19"/>
        <v>45017</v>
      </c>
      <c r="E66" s="220"/>
      <c r="F66" s="168">
        <f t="shared" si="16"/>
        <v>0</v>
      </c>
      <c r="G66" s="221"/>
      <c r="H66" s="220"/>
      <c r="I66" s="168">
        <f t="shared" si="17"/>
        <v>0</v>
      </c>
      <c r="J66" s="222"/>
      <c r="M66" s="219">
        <f t="shared" si="12"/>
        <v>45017</v>
      </c>
      <c r="N66" s="223"/>
      <c r="O66" s="223"/>
      <c r="P66" s="223"/>
      <c r="Q66" s="223"/>
      <c r="R66" s="223"/>
      <c r="S66" s="223"/>
      <c r="T66" s="223"/>
      <c r="U66" s="223"/>
      <c r="V66" s="223"/>
      <c r="W66" s="223"/>
      <c r="X66" s="223"/>
      <c r="Y66" s="223"/>
      <c r="Z66" s="223"/>
      <c r="AA66" s="223"/>
      <c r="AB66" s="223"/>
      <c r="AC66" s="195">
        <f t="shared" si="18"/>
        <v>0</v>
      </c>
      <c r="AD66" s="224"/>
    </row>
    <row r="67" spans="2:30" outlineLevel="1">
      <c r="B67" s="218"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P2</v>
      </c>
      <c r="C67" s="218">
        <f>IF(C66&gt;0,C66+1,IF(DATE(YEAR('Basisdaten zum Projekt'!$C$5),MONTH('Basisdaten zum Projekt'!$C$5),1)=D67,1,0))</f>
        <v>14</v>
      </c>
      <c r="D67" s="219">
        <f t="shared" si="19"/>
        <v>45047</v>
      </c>
      <c r="E67" s="220"/>
      <c r="F67" s="168">
        <f t="shared" si="16"/>
        <v>0</v>
      </c>
      <c r="G67" s="221"/>
      <c r="H67" s="220"/>
      <c r="I67" s="168">
        <f t="shared" si="17"/>
        <v>0</v>
      </c>
      <c r="J67" s="222"/>
      <c r="M67" s="219">
        <f t="shared" si="12"/>
        <v>45047</v>
      </c>
      <c r="N67" s="223"/>
      <c r="O67" s="223"/>
      <c r="P67" s="223"/>
      <c r="Q67" s="223"/>
      <c r="R67" s="223"/>
      <c r="S67" s="223"/>
      <c r="T67" s="223"/>
      <c r="U67" s="223"/>
      <c r="V67" s="223"/>
      <c r="W67" s="223"/>
      <c r="X67" s="223"/>
      <c r="Y67" s="223"/>
      <c r="Z67" s="223"/>
      <c r="AA67" s="223"/>
      <c r="AB67" s="223"/>
      <c r="AC67" s="195">
        <f t="shared" si="18"/>
        <v>0</v>
      </c>
      <c r="AD67" s="224"/>
    </row>
    <row r="68" spans="2:30" outlineLevel="1">
      <c r="B68" s="218"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P2</v>
      </c>
      <c r="C68" s="218">
        <f>IF(C67&gt;0,C67+1,IF(DATE(YEAR('Basisdaten zum Projekt'!$C$5),MONTH('Basisdaten zum Projekt'!$C$5),1)=D68,1,0))</f>
        <v>15</v>
      </c>
      <c r="D68" s="219">
        <f t="shared" si="19"/>
        <v>45078</v>
      </c>
      <c r="E68" s="220"/>
      <c r="F68" s="168">
        <f t="shared" si="16"/>
        <v>0</v>
      </c>
      <c r="G68" s="221"/>
      <c r="H68" s="220"/>
      <c r="I68" s="168">
        <f t="shared" si="17"/>
        <v>0</v>
      </c>
      <c r="J68" s="222"/>
      <c r="M68" s="219">
        <f t="shared" si="12"/>
        <v>45078</v>
      </c>
      <c r="N68" s="223"/>
      <c r="O68" s="223"/>
      <c r="P68" s="223"/>
      <c r="Q68" s="223"/>
      <c r="R68" s="223"/>
      <c r="S68" s="223"/>
      <c r="T68" s="223"/>
      <c r="U68" s="223"/>
      <c r="V68" s="223"/>
      <c r="W68" s="223"/>
      <c r="X68" s="223"/>
      <c r="Y68" s="223"/>
      <c r="Z68" s="223"/>
      <c r="AA68" s="223"/>
      <c r="AB68" s="223"/>
      <c r="AC68" s="195">
        <f t="shared" si="18"/>
        <v>0</v>
      </c>
      <c r="AD68" s="224"/>
    </row>
    <row r="69" spans="2:30" outlineLevel="1">
      <c r="B69" s="218"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P2</v>
      </c>
      <c r="C69" s="218">
        <f>IF(C68&gt;0,C68+1,IF(DATE(YEAR('Basisdaten zum Projekt'!$C$5),MONTH('Basisdaten zum Projekt'!$C$5),1)=D69,1,0))</f>
        <v>16</v>
      </c>
      <c r="D69" s="219">
        <f t="shared" si="19"/>
        <v>45108</v>
      </c>
      <c r="E69" s="220"/>
      <c r="F69" s="168">
        <f t="shared" si="16"/>
        <v>0</v>
      </c>
      <c r="G69" s="221"/>
      <c r="H69" s="220"/>
      <c r="I69" s="168">
        <f t="shared" si="17"/>
        <v>0</v>
      </c>
      <c r="J69" s="222"/>
      <c r="M69" s="219">
        <f t="shared" si="12"/>
        <v>45108</v>
      </c>
      <c r="N69" s="223"/>
      <c r="O69" s="223"/>
      <c r="P69" s="223"/>
      <c r="Q69" s="223"/>
      <c r="R69" s="223"/>
      <c r="S69" s="223"/>
      <c r="T69" s="223"/>
      <c r="U69" s="223"/>
      <c r="V69" s="223"/>
      <c r="W69" s="223"/>
      <c r="X69" s="223"/>
      <c r="Y69" s="223"/>
      <c r="Z69" s="223"/>
      <c r="AA69" s="223"/>
      <c r="AB69" s="223"/>
      <c r="AC69" s="195">
        <f t="shared" si="18"/>
        <v>0</v>
      </c>
      <c r="AD69" s="224"/>
    </row>
    <row r="70" spans="2:30" outlineLevel="1">
      <c r="B70" s="218"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P2</v>
      </c>
      <c r="C70" s="218">
        <f>IF(C69&gt;0,C69+1,IF(DATE(YEAR('Basisdaten zum Projekt'!$C$5),MONTH('Basisdaten zum Projekt'!$C$5),1)=D70,1,0))</f>
        <v>17</v>
      </c>
      <c r="D70" s="219">
        <f t="shared" si="19"/>
        <v>45139</v>
      </c>
      <c r="E70" s="220"/>
      <c r="F70" s="168">
        <f t="shared" si="16"/>
        <v>0</v>
      </c>
      <c r="G70" s="221"/>
      <c r="H70" s="220"/>
      <c r="I70" s="168">
        <f t="shared" si="17"/>
        <v>0</v>
      </c>
      <c r="J70" s="222"/>
      <c r="M70" s="219">
        <f t="shared" si="12"/>
        <v>45139</v>
      </c>
      <c r="N70" s="223"/>
      <c r="O70" s="223"/>
      <c r="P70" s="223"/>
      <c r="Q70" s="223"/>
      <c r="R70" s="223"/>
      <c r="S70" s="223"/>
      <c r="T70" s="223"/>
      <c r="U70" s="223"/>
      <c r="V70" s="223"/>
      <c r="W70" s="223"/>
      <c r="X70" s="223"/>
      <c r="Y70" s="223"/>
      <c r="Z70" s="223"/>
      <c r="AA70" s="223"/>
      <c r="AB70" s="223"/>
      <c r="AC70" s="195">
        <f t="shared" si="18"/>
        <v>0</v>
      </c>
      <c r="AD70" s="224"/>
    </row>
    <row r="71" spans="2:30" outlineLevel="1">
      <c r="B71" s="218"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P2</v>
      </c>
      <c r="C71" s="218">
        <f>IF(C70&gt;0,C70+1,IF(DATE(YEAR('Basisdaten zum Projekt'!$C$5),MONTH('Basisdaten zum Projekt'!$C$5),1)=D71,1,0))</f>
        <v>18</v>
      </c>
      <c r="D71" s="219">
        <f t="shared" si="19"/>
        <v>45170</v>
      </c>
      <c r="E71" s="220"/>
      <c r="F71" s="168">
        <f t="shared" si="16"/>
        <v>0</v>
      </c>
      <c r="G71" s="221"/>
      <c r="H71" s="220"/>
      <c r="I71" s="168">
        <f t="shared" si="17"/>
        <v>0</v>
      </c>
      <c r="J71" s="222"/>
      <c r="M71" s="219">
        <f t="shared" si="12"/>
        <v>45170</v>
      </c>
      <c r="N71" s="223"/>
      <c r="O71" s="223"/>
      <c r="P71" s="223"/>
      <c r="Q71" s="223"/>
      <c r="R71" s="223"/>
      <c r="S71" s="223"/>
      <c r="T71" s="223"/>
      <c r="U71" s="223"/>
      <c r="V71" s="223"/>
      <c r="W71" s="223"/>
      <c r="X71" s="223"/>
      <c r="Y71" s="223"/>
      <c r="Z71" s="223"/>
      <c r="AA71" s="223"/>
      <c r="AB71" s="223"/>
      <c r="AC71" s="195">
        <f t="shared" si="18"/>
        <v>0</v>
      </c>
      <c r="AD71" s="224"/>
    </row>
    <row r="72" spans="2:30" outlineLevel="1">
      <c r="B72" s="218"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P2</v>
      </c>
      <c r="C72" s="218">
        <f>IF(C71&gt;0,C71+1,IF(DATE(YEAR('Basisdaten zum Projekt'!$C$5),MONTH('Basisdaten zum Projekt'!$C$5),1)=D72,1,0))</f>
        <v>19</v>
      </c>
      <c r="D72" s="219">
        <f t="shared" si="19"/>
        <v>45200</v>
      </c>
      <c r="E72" s="220"/>
      <c r="F72" s="168">
        <f t="shared" si="16"/>
        <v>0</v>
      </c>
      <c r="G72" s="221"/>
      <c r="H72" s="220"/>
      <c r="I72" s="168">
        <f t="shared" si="17"/>
        <v>0</v>
      </c>
      <c r="J72" s="222"/>
      <c r="M72" s="219">
        <f t="shared" si="12"/>
        <v>45200</v>
      </c>
      <c r="N72" s="223"/>
      <c r="O72" s="223"/>
      <c r="P72" s="223"/>
      <c r="Q72" s="223"/>
      <c r="R72" s="223"/>
      <c r="S72" s="223"/>
      <c r="T72" s="223"/>
      <c r="U72" s="223"/>
      <c r="V72" s="223"/>
      <c r="W72" s="223"/>
      <c r="X72" s="223"/>
      <c r="Y72" s="223"/>
      <c r="Z72" s="223"/>
      <c r="AA72" s="223"/>
      <c r="AB72" s="223"/>
      <c r="AC72" s="195">
        <f t="shared" si="18"/>
        <v>0</v>
      </c>
      <c r="AD72" s="224"/>
    </row>
    <row r="73" spans="2:30" outlineLevel="1">
      <c r="B73" s="218"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P2</v>
      </c>
      <c r="C73" s="218">
        <f>IF(C72&gt;0,C72+1,IF(DATE(YEAR('Basisdaten zum Projekt'!$C$5),MONTH('Basisdaten zum Projekt'!$C$5),1)=D73,1,0))</f>
        <v>20</v>
      </c>
      <c r="D73" s="219">
        <f t="shared" si="19"/>
        <v>45231</v>
      </c>
      <c r="E73" s="220"/>
      <c r="F73" s="168">
        <f t="shared" si="16"/>
        <v>0</v>
      </c>
      <c r="G73" s="221"/>
      <c r="H73" s="220"/>
      <c r="I73" s="168">
        <f t="shared" si="17"/>
        <v>0</v>
      </c>
      <c r="J73" s="222"/>
      <c r="M73" s="219">
        <f t="shared" si="12"/>
        <v>45231</v>
      </c>
      <c r="N73" s="223"/>
      <c r="O73" s="223"/>
      <c r="P73" s="223"/>
      <c r="Q73" s="223"/>
      <c r="R73" s="223"/>
      <c r="S73" s="223"/>
      <c r="T73" s="223"/>
      <c r="U73" s="223"/>
      <c r="V73" s="223"/>
      <c r="W73" s="223"/>
      <c r="X73" s="223"/>
      <c r="Y73" s="223"/>
      <c r="Z73" s="223"/>
      <c r="AA73" s="223"/>
      <c r="AB73" s="223"/>
      <c r="AC73" s="195">
        <f t="shared" si="18"/>
        <v>0</v>
      </c>
      <c r="AD73" s="224"/>
    </row>
    <row r="74" spans="2:30" outlineLevel="1">
      <c r="B74" s="218"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P2</v>
      </c>
      <c r="C74" s="218">
        <f>IF(C73&gt;0,C73+1,IF(DATE(YEAR('Basisdaten zum Projekt'!$C$5),MONTH('Basisdaten zum Projekt'!$C$5),1)=D74,1,0))</f>
        <v>21</v>
      </c>
      <c r="D74" s="219">
        <f t="shared" si="19"/>
        <v>45261</v>
      </c>
      <c r="E74" s="220"/>
      <c r="F74" s="168">
        <f t="shared" si="16"/>
        <v>0</v>
      </c>
      <c r="G74" s="221"/>
      <c r="H74" s="220"/>
      <c r="I74" s="168">
        <f t="shared" si="17"/>
        <v>0</v>
      </c>
      <c r="J74" s="222"/>
      <c r="M74" s="219">
        <f t="shared" si="12"/>
        <v>45261</v>
      </c>
      <c r="N74" s="223"/>
      <c r="O74" s="223"/>
      <c r="P74" s="223"/>
      <c r="Q74" s="223"/>
      <c r="R74" s="223"/>
      <c r="S74" s="223"/>
      <c r="T74" s="223"/>
      <c r="U74" s="223"/>
      <c r="V74" s="223"/>
      <c r="W74" s="223"/>
      <c r="X74" s="223"/>
      <c r="Y74" s="223"/>
      <c r="Z74" s="223"/>
      <c r="AA74" s="223"/>
      <c r="AB74" s="223"/>
      <c r="AC74" s="195">
        <f t="shared" si="18"/>
        <v>0</v>
      </c>
      <c r="AD74" s="224"/>
    </row>
    <row r="75" spans="2:30">
      <c r="B75" s="228"/>
      <c r="C75" s="229"/>
      <c r="D75" s="230">
        <f>D74</f>
        <v>45261</v>
      </c>
      <c r="E75" s="231"/>
      <c r="F75" s="232">
        <f>SUM(F63:F74)</f>
        <v>0</v>
      </c>
      <c r="G75" s="233">
        <f>SUM(G63:G74)</f>
        <v>0</v>
      </c>
      <c r="H75" s="248"/>
      <c r="I75" s="232">
        <f>SUM(I63:I74)</f>
        <v>0</v>
      </c>
      <c r="J75" s="233">
        <f>SUM(J63:J74)</f>
        <v>0</v>
      </c>
      <c r="M75" s="230">
        <f t="shared" si="12"/>
        <v>45261</v>
      </c>
      <c r="N75" s="236">
        <f>SUM(N63:N74)</f>
        <v>0</v>
      </c>
      <c r="O75" s="236">
        <f>SUM(O63:O74)</f>
        <v>0</v>
      </c>
      <c r="P75" s="236">
        <f>SUM(P63:P74)</f>
        <v>0</v>
      </c>
      <c r="Q75" s="236">
        <f>SUM(Q63:Q74)</f>
        <v>0</v>
      </c>
      <c r="R75" s="236">
        <f>SUM(R63:R74)</f>
        <v>0</v>
      </c>
      <c r="S75" s="236">
        <f t="shared" ref="S75:AB75" si="20">SUM(S63:S74)</f>
        <v>0</v>
      </c>
      <c r="T75" s="236">
        <f t="shared" si="20"/>
        <v>0</v>
      </c>
      <c r="U75" s="236">
        <f t="shared" si="20"/>
        <v>0</v>
      </c>
      <c r="V75" s="236">
        <f t="shared" si="20"/>
        <v>0</v>
      </c>
      <c r="W75" s="236">
        <f t="shared" si="20"/>
        <v>0</v>
      </c>
      <c r="X75" s="236">
        <f t="shared" si="20"/>
        <v>0</v>
      </c>
      <c r="Y75" s="236">
        <f t="shared" si="20"/>
        <v>0</v>
      </c>
      <c r="Z75" s="236">
        <f t="shared" si="20"/>
        <v>0</v>
      </c>
      <c r="AA75" s="236">
        <f t="shared" si="20"/>
        <v>0</v>
      </c>
      <c r="AB75" s="236">
        <f t="shared" si="20"/>
        <v>0</v>
      </c>
      <c r="AC75" s="236">
        <f>SUM(AC63:AC74)</f>
        <v>0</v>
      </c>
      <c r="AD75" s="224"/>
    </row>
    <row r="76" spans="2:30" ht="28.5" customHeight="1">
      <c r="B76" s="158"/>
      <c r="C76" s="158"/>
      <c r="N76" s="235">
        <f>IFERROR(N75/$H$6,0)</f>
        <v>0</v>
      </c>
      <c r="O76" s="235">
        <f>IFERROR(O75/$H$6,0)</f>
        <v>0</v>
      </c>
      <c r="P76" s="235">
        <f>IFERROR(P75/$H$6,0)</f>
        <v>0</v>
      </c>
      <c r="Q76" s="235">
        <f>IFERROR(Q75/$H$6,0)</f>
        <v>0</v>
      </c>
      <c r="R76" s="235">
        <f>IFERROR(R75/$H$6,0)</f>
        <v>0</v>
      </c>
      <c r="S76" s="235">
        <f t="shared" ref="S76:AB76" si="21">IFERROR(S75/$H$6,0)</f>
        <v>0</v>
      </c>
      <c r="T76" s="235">
        <f t="shared" si="21"/>
        <v>0</v>
      </c>
      <c r="U76" s="235">
        <f t="shared" si="21"/>
        <v>0</v>
      </c>
      <c r="V76" s="235">
        <f t="shared" si="21"/>
        <v>0</v>
      </c>
      <c r="W76" s="235">
        <f t="shared" si="21"/>
        <v>0</v>
      </c>
      <c r="X76" s="235">
        <f t="shared" si="21"/>
        <v>0</v>
      </c>
      <c r="Y76" s="235">
        <f t="shared" si="21"/>
        <v>0</v>
      </c>
      <c r="Z76" s="235">
        <f t="shared" si="21"/>
        <v>0</v>
      </c>
      <c r="AA76" s="235">
        <f t="shared" si="21"/>
        <v>0</v>
      </c>
      <c r="AB76" s="235">
        <f t="shared" si="21"/>
        <v>0</v>
      </c>
      <c r="AC76" s="235">
        <f>IFERROR(AC75/$H$6,0)</f>
        <v>0</v>
      </c>
      <c r="AD76" s="237" t="s">
        <v>394</v>
      </c>
    </row>
    <row r="77" spans="2:30">
      <c r="B77" s="158"/>
      <c r="C77" s="158"/>
      <c r="N77" s="238"/>
      <c r="O77" s="238"/>
      <c r="P77" s="238"/>
      <c r="Q77" s="238"/>
      <c r="R77" s="238"/>
      <c r="S77" s="239"/>
      <c r="T77" s="240"/>
      <c r="U77" s="241"/>
      <c r="V77" s="241"/>
      <c r="W77" s="241"/>
      <c r="X77" s="241"/>
      <c r="Y77" s="241"/>
      <c r="Z77" s="241"/>
      <c r="AA77" s="241"/>
      <c r="AB77" s="242"/>
      <c r="AC77" s="238"/>
      <c r="AD77" s="243"/>
    </row>
    <row r="78" spans="2:30" outlineLevel="1">
      <c r="B78" s="218"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P2</v>
      </c>
      <c r="C78" s="218">
        <f>IF(C74&gt;0,C74+1,IF(DATE(YEAR('Basisdaten zum Projekt'!$C$5),MONTH('Basisdaten zum Projekt'!$C$5),1)=D78,1,0))</f>
        <v>22</v>
      </c>
      <c r="D78" s="219">
        <f>DATE(YEAR(D74),MONTH(D74)+1,DAY(D74))</f>
        <v>45292</v>
      </c>
      <c r="E78" s="244"/>
      <c r="F78" s="245">
        <f t="shared" ref="F78:F89" si="22">215/12*E78</f>
        <v>0</v>
      </c>
      <c r="G78" s="246"/>
      <c r="H78" s="244"/>
      <c r="I78" s="245">
        <f t="shared" ref="I78:I89" si="23">215/12*H78</f>
        <v>0</v>
      </c>
      <c r="J78" s="247"/>
      <c r="M78" s="219">
        <f t="shared" si="12"/>
        <v>45292</v>
      </c>
      <c r="N78" s="223"/>
      <c r="O78" s="223"/>
      <c r="P78" s="223"/>
      <c r="Q78" s="223"/>
      <c r="R78" s="223"/>
      <c r="S78" s="223"/>
      <c r="T78" s="223"/>
      <c r="U78" s="223"/>
      <c r="V78" s="223"/>
      <c r="W78" s="223"/>
      <c r="X78" s="223"/>
      <c r="Y78" s="223"/>
      <c r="Z78" s="223"/>
      <c r="AA78" s="223"/>
      <c r="AB78" s="223"/>
      <c r="AC78" s="195">
        <f t="shared" ref="AC78:AC89" si="24">SUM(N78:AB78)</f>
        <v>0</v>
      </c>
      <c r="AD78" s="224"/>
    </row>
    <row r="79" spans="2:30" outlineLevel="1">
      <c r="B79" s="218"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P2</v>
      </c>
      <c r="C79" s="218">
        <f>IF(C78&gt;0,C78+1,IF(DATE(YEAR('Basisdaten zum Projekt'!$C$5),MONTH('Basisdaten zum Projekt'!$C$5),1)=D79,1,0))</f>
        <v>23</v>
      </c>
      <c r="D79" s="219">
        <f t="shared" ref="D79:D89" si="25">DATE(YEAR(D78),MONTH(D78)+1,DAY(D78))</f>
        <v>45323</v>
      </c>
      <c r="E79" s="220"/>
      <c r="F79" s="168">
        <f t="shared" si="22"/>
        <v>0</v>
      </c>
      <c r="G79" s="221"/>
      <c r="H79" s="220"/>
      <c r="I79" s="168">
        <f t="shared" si="23"/>
        <v>0</v>
      </c>
      <c r="J79" s="222"/>
      <c r="M79" s="219">
        <f t="shared" si="12"/>
        <v>45323</v>
      </c>
      <c r="N79" s="223"/>
      <c r="O79" s="223"/>
      <c r="P79" s="223"/>
      <c r="Q79" s="223"/>
      <c r="R79" s="223"/>
      <c r="S79" s="223"/>
      <c r="T79" s="223"/>
      <c r="U79" s="223"/>
      <c r="V79" s="223"/>
      <c r="W79" s="223"/>
      <c r="X79" s="223"/>
      <c r="Y79" s="223"/>
      <c r="Z79" s="223"/>
      <c r="AA79" s="223"/>
      <c r="AB79" s="223"/>
      <c r="AC79" s="195">
        <f t="shared" si="24"/>
        <v>0</v>
      </c>
      <c r="AD79" s="224"/>
    </row>
    <row r="80" spans="2:30" outlineLevel="1">
      <c r="B80" s="218"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P2</v>
      </c>
      <c r="C80" s="218">
        <f>IF(C79&gt;0,C79+1,IF(DATE(YEAR('Basisdaten zum Projekt'!$C$5),MONTH('Basisdaten zum Projekt'!$C$5),1)=D80,1,0))</f>
        <v>24</v>
      </c>
      <c r="D80" s="219">
        <f t="shared" si="25"/>
        <v>45352</v>
      </c>
      <c r="E80" s="220"/>
      <c r="F80" s="168">
        <f t="shared" si="22"/>
        <v>0</v>
      </c>
      <c r="G80" s="221"/>
      <c r="H80" s="220"/>
      <c r="I80" s="168">
        <f t="shared" si="23"/>
        <v>0</v>
      </c>
      <c r="J80" s="222"/>
      <c r="M80" s="219">
        <f t="shared" si="12"/>
        <v>45352</v>
      </c>
      <c r="N80" s="223"/>
      <c r="O80" s="223"/>
      <c r="P80" s="223"/>
      <c r="Q80" s="223"/>
      <c r="R80" s="223"/>
      <c r="S80" s="223"/>
      <c r="T80" s="223"/>
      <c r="U80" s="223"/>
      <c r="V80" s="223"/>
      <c r="W80" s="223"/>
      <c r="X80" s="223"/>
      <c r="Y80" s="223"/>
      <c r="Z80" s="223"/>
      <c r="AA80" s="223"/>
      <c r="AB80" s="223"/>
      <c r="AC80" s="195">
        <f t="shared" si="24"/>
        <v>0</v>
      </c>
      <c r="AD80" s="224"/>
    </row>
    <row r="81" spans="2:30" outlineLevel="1">
      <c r="B81" s="218"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P2</v>
      </c>
      <c r="C81" s="218">
        <f>IF(C80&gt;0,C80+1,IF(DATE(YEAR('Basisdaten zum Projekt'!$C$5),MONTH('Basisdaten zum Projekt'!$C$5),1)=D81,1,0))</f>
        <v>25</v>
      </c>
      <c r="D81" s="219">
        <f t="shared" si="25"/>
        <v>45383</v>
      </c>
      <c r="E81" s="220"/>
      <c r="F81" s="168">
        <f t="shared" si="22"/>
        <v>0</v>
      </c>
      <c r="G81" s="221"/>
      <c r="H81" s="220"/>
      <c r="I81" s="168">
        <f t="shared" si="23"/>
        <v>0</v>
      </c>
      <c r="J81" s="222"/>
      <c r="M81" s="219">
        <f t="shared" si="12"/>
        <v>45383</v>
      </c>
      <c r="N81" s="223"/>
      <c r="O81" s="223"/>
      <c r="P81" s="223"/>
      <c r="Q81" s="223"/>
      <c r="R81" s="223"/>
      <c r="S81" s="223"/>
      <c r="T81" s="223"/>
      <c r="U81" s="223"/>
      <c r="V81" s="223"/>
      <c r="W81" s="223"/>
      <c r="X81" s="223"/>
      <c r="Y81" s="223"/>
      <c r="Z81" s="223"/>
      <c r="AA81" s="223"/>
      <c r="AB81" s="223"/>
      <c r="AC81" s="195">
        <f t="shared" si="24"/>
        <v>0</v>
      </c>
      <c r="AD81" s="224"/>
    </row>
    <row r="82" spans="2:30" outlineLevel="1">
      <c r="B82" s="218"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P2</v>
      </c>
      <c r="C82" s="218">
        <f>IF(C81&gt;0,C81+1,IF(DATE(YEAR('Basisdaten zum Projekt'!$C$5),MONTH('Basisdaten zum Projekt'!$C$5),1)=D82,1,0))</f>
        <v>26</v>
      </c>
      <c r="D82" s="219">
        <f t="shared" si="25"/>
        <v>45413</v>
      </c>
      <c r="E82" s="220"/>
      <c r="F82" s="168">
        <f t="shared" si="22"/>
        <v>0</v>
      </c>
      <c r="G82" s="221"/>
      <c r="H82" s="220"/>
      <c r="I82" s="168">
        <f t="shared" si="23"/>
        <v>0</v>
      </c>
      <c r="J82" s="222"/>
      <c r="M82" s="219">
        <f t="shared" si="12"/>
        <v>45413</v>
      </c>
      <c r="N82" s="223"/>
      <c r="O82" s="223"/>
      <c r="P82" s="223"/>
      <c r="Q82" s="223"/>
      <c r="R82" s="223"/>
      <c r="S82" s="223"/>
      <c r="T82" s="223"/>
      <c r="U82" s="223"/>
      <c r="V82" s="223"/>
      <c r="W82" s="223"/>
      <c r="X82" s="223"/>
      <c r="Y82" s="223"/>
      <c r="Z82" s="223"/>
      <c r="AA82" s="223"/>
      <c r="AB82" s="223"/>
      <c r="AC82" s="195">
        <f t="shared" si="24"/>
        <v>0</v>
      </c>
      <c r="AD82" s="224"/>
    </row>
    <row r="83" spans="2:30" outlineLevel="1">
      <c r="B83" s="218"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P2</v>
      </c>
      <c r="C83" s="218">
        <f>IF(C82&gt;0,C82+1,IF(DATE(YEAR('Basisdaten zum Projekt'!$C$5),MONTH('Basisdaten zum Projekt'!$C$5),1)=D83,1,0))</f>
        <v>27</v>
      </c>
      <c r="D83" s="219">
        <f t="shared" si="25"/>
        <v>45444</v>
      </c>
      <c r="E83" s="220"/>
      <c r="F83" s="168">
        <f t="shared" si="22"/>
        <v>0</v>
      </c>
      <c r="G83" s="221"/>
      <c r="H83" s="220"/>
      <c r="I83" s="168">
        <f t="shared" si="23"/>
        <v>0</v>
      </c>
      <c r="J83" s="222"/>
      <c r="M83" s="219">
        <f t="shared" si="12"/>
        <v>45444</v>
      </c>
      <c r="N83" s="223"/>
      <c r="O83" s="223"/>
      <c r="P83" s="223"/>
      <c r="Q83" s="223"/>
      <c r="R83" s="223"/>
      <c r="S83" s="223"/>
      <c r="T83" s="223"/>
      <c r="U83" s="223"/>
      <c r="V83" s="223"/>
      <c r="W83" s="223"/>
      <c r="X83" s="223"/>
      <c r="Y83" s="223"/>
      <c r="Z83" s="223"/>
      <c r="AA83" s="223"/>
      <c r="AB83" s="223"/>
      <c r="AC83" s="195">
        <f t="shared" si="24"/>
        <v>0</v>
      </c>
      <c r="AD83" s="224"/>
    </row>
    <row r="84" spans="2:30" outlineLevel="1">
      <c r="B84" s="218"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P2</v>
      </c>
      <c r="C84" s="218">
        <f>IF(C83&gt;0,C83+1,IF(DATE(YEAR('Basisdaten zum Projekt'!$C$5),MONTH('Basisdaten zum Projekt'!$C$5),1)=D84,1,0))</f>
        <v>28</v>
      </c>
      <c r="D84" s="219">
        <f t="shared" si="25"/>
        <v>45474</v>
      </c>
      <c r="E84" s="220"/>
      <c r="F84" s="168">
        <f t="shared" si="22"/>
        <v>0</v>
      </c>
      <c r="G84" s="221"/>
      <c r="H84" s="220"/>
      <c r="I84" s="168">
        <f t="shared" si="23"/>
        <v>0</v>
      </c>
      <c r="J84" s="222"/>
      <c r="M84" s="219">
        <f t="shared" si="12"/>
        <v>45474</v>
      </c>
      <c r="N84" s="223"/>
      <c r="O84" s="223"/>
      <c r="P84" s="223"/>
      <c r="Q84" s="223"/>
      <c r="R84" s="223"/>
      <c r="S84" s="223"/>
      <c r="T84" s="223"/>
      <c r="U84" s="223"/>
      <c r="V84" s="223"/>
      <c r="W84" s="223"/>
      <c r="X84" s="223"/>
      <c r="Y84" s="223"/>
      <c r="Z84" s="223"/>
      <c r="AA84" s="223"/>
      <c r="AB84" s="223"/>
      <c r="AC84" s="195">
        <f t="shared" si="24"/>
        <v>0</v>
      </c>
      <c r="AD84" s="224"/>
    </row>
    <row r="85" spans="2:30" outlineLevel="1">
      <c r="B85" s="218"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P2</v>
      </c>
      <c r="C85" s="218">
        <f>IF(C84&gt;0,C84+1,IF(DATE(YEAR('Basisdaten zum Projekt'!$C$5),MONTH('Basisdaten zum Projekt'!$C$5),1)=D85,1,0))</f>
        <v>29</v>
      </c>
      <c r="D85" s="219">
        <f t="shared" si="25"/>
        <v>45505</v>
      </c>
      <c r="E85" s="220"/>
      <c r="F85" s="168">
        <f t="shared" si="22"/>
        <v>0</v>
      </c>
      <c r="G85" s="221"/>
      <c r="H85" s="220"/>
      <c r="I85" s="168">
        <f t="shared" si="23"/>
        <v>0</v>
      </c>
      <c r="J85" s="222"/>
      <c r="M85" s="219">
        <f t="shared" si="12"/>
        <v>45505</v>
      </c>
      <c r="N85" s="223"/>
      <c r="O85" s="223"/>
      <c r="P85" s="223"/>
      <c r="Q85" s="223"/>
      <c r="R85" s="223"/>
      <c r="S85" s="223"/>
      <c r="T85" s="223"/>
      <c r="U85" s="223"/>
      <c r="V85" s="223"/>
      <c r="W85" s="223"/>
      <c r="X85" s="223"/>
      <c r="Y85" s="223"/>
      <c r="Z85" s="223"/>
      <c r="AA85" s="223"/>
      <c r="AB85" s="223"/>
      <c r="AC85" s="195">
        <f t="shared" si="24"/>
        <v>0</v>
      </c>
      <c r="AD85" s="224"/>
    </row>
    <row r="86" spans="2:30" outlineLevel="1">
      <c r="B86" s="218"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P2</v>
      </c>
      <c r="C86" s="218">
        <f>IF(C85&gt;0,C85+1,IF(DATE(YEAR('Basisdaten zum Projekt'!$C$5),MONTH('Basisdaten zum Projekt'!$C$5),1)=D86,1,0))</f>
        <v>30</v>
      </c>
      <c r="D86" s="219">
        <f t="shared" si="25"/>
        <v>45536</v>
      </c>
      <c r="E86" s="220"/>
      <c r="F86" s="168">
        <f t="shared" si="22"/>
        <v>0</v>
      </c>
      <c r="G86" s="221"/>
      <c r="H86" s="220"/>
      <c r="I86" s="168">
        <f t="shared" si="23"/>
        <v>0</v>
      </c>
      <c r="J86" s="222"/>
      <c r="M86" s="219">
        <f t="shared" si="12"/>
        <v>45536</v>
      </c>
      <c r="N86" s="223"/>
      <c r="O86" s="223"/>
      <c r="P86" s="223"/>
      <c r="Q86" s="223"/>
      <c r="R86" s="223"/>
      <c r="S86" s="223"/>
      <c r="T86" s="223"/>
      <c r="U86" s="223"/>
      <c r="V86" s="223"/>
      <c r="W86" s="223"/>
      <c r="X86" s="223"/>
      <c r="Y86" s="223"/>
      <c r="Z86" s="223"/>
      <c r="AA86" s="223"/>
      <c r="AB86" s="223"/>
      <c r="AC86" s="195">
        <f t="shared" si="24"/>
        <v>0</v>
      </c>
      <c r="AD86" s="224"/>
    </row>
    <row r="87" spans="2:30" outlineLevel="1">
      <c r="B87" s="218"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P2</v>
      </c>
      <c r="C87" s="218">
        <f>IF(C86&gt;0,C86+1,IF(DATE(YEAR('Basisdaten zum Projekt'!$C$5),MONTH('Basisdaten zum Projekt'!$C$5),1)=D87,1,0))</f>
        <v>31</v>
      </c>
      <c r="D87" s="219">
        <f t="shared" si="25"/>
        <v>45566</v>
      </c>
      <c r="E87" s="220"/>
      <c r="F87" s="168">
        <f t="shared" si="22"/>
        <v>0</v>
      </c>
      <c r="G87" s="221"/>
      <c r="H87" s="220"/>
      <c r="I87" s="168">
        <f t="shared" si="23"/>
        <v>0</v>
      </c>
      <c r="J87" s="222"/>
      <c r="M87" s="219">
        <f t="shared" si="12"/>
        <v>45566</v>
      </c>
      <c r="N87" s="223"/>
      <c r="O87" s="223"/>
      <c r="P87" s="223"/>
      <c r="Q87" s="223"/>
      <c r="R87" s="223"/>
      <c r="S87" s="223"/>
      <c r="T87" s="223"/>
      <c r="U87" s="223"/>
      <c r="V87" s="223"/>
      <c r="W87" s="223"/>
      <c r="X87" s="223"/>
      <c r="Y87" s="223"/>
      <c r="Z87" s="223"/>
      <c r="AA87" s="223"/>
      <c r="AB87" s="223"/>
      <c r="AC87" s="195">
        <f t="shared" si="24"/>
        <v>0</v>
      </c>
      <c r="AD87" s="224"/>
    </row>
    <row r="88" spans="2:30" outlineLevel="1">
      <c r="B88" s="218"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P2</v>
      </c>
      <c r="C88" s="218">
        <f>IF(C87&gt;0,C87+1,IF(DATE(YEAR('Basisdaten zum Projekt'!$C$5),MONTH('Basisdaten zum Projekt'!$C$5),1)=D88,1,0))</f>
        <v>32</v>
      </c>
      <c r="D88" s="219">
        <f t="shared" si="25"/>
        <v>45597</v>
      </c>
      <c r="E88" s="220"/>
      <c r="F88" s="168">
        <f t="shared" si="22"/>
        <v>0</v>
      </c>
      <c r="G88" s="221"/>
      <c r="H88" s="220"/>
      <c r="I88" s="168">
        <f t="shared" si="23"/>
        <v>0</v>
      </c>
      <c r="J88" s="222"/>
      <c r="M88" s="219">
        <f t="shared" si="12"/>
        <v>45597</v>
      </c>
      <c r="N88" s="223"/>
      <c r="O88" s="223"/>
      <c r="P88" s="223"/>
      <c r="Q88" s="223"/>
      <c r="R88" s="223"/>
      <c r="S88" s="223"/>
      <c r="T88" s="223"/>
      <c r="U88" s="223"/>
      <c r="V88" s="223"/>
      <c r="W88" s="223"/>
      <c r="X88" s="223"/>
      <c r="Y88" s="223"/>
      <c r="Z88" s="223"/>
      <c r="AA88" s="223"/>
      <c r="AB88" s="223"/>
      <c r="AC88" s="195">
        <f t="shared" si="24"/>
        <v>0</v>
      </c>
      <c r="AD88" s="224"/>
    </row>
    <row r="89" spans="2:30" outlineLevel="1">
      <c r="B89" s="218"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P2</v>
      </c>
      <c r="C89" s="218">
        <f>IF(C88&gt;0,C88+1,IF(DATE(YEAR('Basisdaten zum Projekt'!$C$5),MONTH('Basisdaten zum Projekt'!$C$5),1)=D89,1,0))</f>
        <v>33</v>
      </c>
      <c r="D89" s="219">
        <f t="shared" si="25"/>
        <v>45627</v>
      </c>
      <c r="E89" s="220"/>
      <c r="F89" s="168">
        <f t="shared" si="22"/>
        <v>0</v>
      </c>
      <c r="G89" s="221"/>
      <c r="H89" s="220"/>
      <c r="I89" s="168">
        <f t="shared" si="23"/>
        <v>0</v>
      </c>
      <c r="J89" s="222"/>
      <c r="M89" s="219">
        <f t="shared" si="12"/>
        <v>45627</v>
      </c>
      <c r="N89" s="223"/>
      <c r="O89" s="223"/>
      <c r="P89" s="223"/>
      <c r="Q89" s="223"/>
      <c r="R89" s="223"/>
      <c r="S89" s="223"/>
      <c r="T89" s="223"/>
      <c r="U89" s="223"/>
      <c r="V89" s="223"/>
      <c r="W89" s="223"/>
      <c r="X89" s="223"/>
      <c r="Y89" s="223"/>
      <c r="Z89" s="223"/>
      <c r="AA89" s="223"/>
      <c r="AB89" s="223"/>
      <c r="AC89" s="195">
        <f t="shared" si="24"/>
        <v>0</v>
      </c>
      <c r="AD89" s="224"/>
    </row>
    <row r="90" spans="2:30">
      <c r="B90" s="228"/>
      <c r="C90" s="229"/>
      <c r="D90" s="230">
        <f>D89</f>
        <v>45627</v>
      </c>
      <c r="E90" s="231"/>
      <c r="F90" s="232">
        <f>SUM(F78:F89)</f>
        <v>0</v>
      </c>
      <c r="G90" s="233">
        <f>SUM(G78:G89)</f>
        <v>0</v>
      </c>
      <c r="H90" s="248"/>
      <c r="I90" s="232">
        <f>SUM(I78:I89)</f>
        <v>0</v>
      </c>
      <c r="J90" s="233">
        <f>SUM(J78:J89)</f>
        <v>0</v>
      </c>
      <c r="M90" s="230">
        <f t="shared" si="12"/>
        <v>45627</v>
      </c>
      <c r="N90" s="236">
        <f>SUM(N78:N89)</f>
        <v>0</v>
      </c>
      <c r="O90" s="236">
        <f>SUM(O78:O89)</f>
        <v>0</v>
      </c>
      <c r="P90" s="236">
        <f>SUM(P78:P89)</f>
        <v>0</v>
      </c>
      <c r="Q90" s="236">
        <f>SUM(Q78:Q89)</f>
        <v>0</v>
      </c>
      <c r="R90" s="236">
        <f>SUM(R78:R89)</f>
        <v>0</v>
      </c>
      <c r="S90" s="236">
        <f t="shared" ref="S90:AB90" si="26">SUM(S78:S89)</f>
        <v>0</v>
      </c>
      <c r="T90" s="236">
        <f t="shared" si="26"/>
        <v>0</v>
      </c>
      <c r="U90" s="236">
        <f t="shared" si="26"/>
        <v>0</v>
      </c>
      <c r="V90" s="236">
        <f t="shared" si="26"/>
        <v>0</v>
      </c>
      <c r="W90" s="236">
        <f t="shared" si="26"/>
        <v>0</v>
      </c>
      <c r="X90" s="236">
        <f t="shared" si="26"/>
        <v>0</v>
      </c>
      <c r="Y90" s="236">
        <f t="shared" si="26"/>
        <v>0</v>
      </c>
      <c r="Z90" s="236">
        <f t="shared" si="26"/>
        <v>0</v>
      </c>
      <c r="AA90" s="236">
        <f t="shared" si="26"/>
        <v>0</v>
      </c>
      <c r="AB90" s="236">
        <f t="shared" si="26"/>
        <v>0</v>
      </c>
      <c r="AC90" s="236">
        <f>SUM(AC78:AC89)</f>
        <v>0</v>
      </c>
      <c r="AD90" s="224"/>
    </row>
    <row r="91" spans="2:30" ht="28.5" customHeight="1">
      <c r="B91" s="158"/>
      <c r="C91" s="158"/>
      <c r="N91" s="235">
        <f>IFERROR(N90/$H$6,0)</f>
        <v>0</v>
      </c>
      <c r="O91" s="235">
        <f>IFERROR(O90/$H$6,0)</f>
        <v>0</v>
      </c>
      <c r="P91" s="235">
        <f>IFERROR(P90/$H$6,0)</f>
        <v>0</v>
      </c>
      <c r="Q91" s="235">
        <f>IFERROR(Q90/$H$6,0)</f>
        <v>0</v>
      </c>
      <c r="R91" s="235">
        <f>IFERROR(R90/$H$6,0)</f>
        <v>0</v>
      </c>
      <c r="S91" s="235">
        <f t="shared" ref="S91:AB91" si="27">IFERROR(S90/$H$6,0)</f>
        <v>0</v>
      </c>
      <c r="T91" s="235">
        <f t="shared" si="27"/>
        <v>0</v>
      </c>
      <c r="U91" s="235">
        <f t="shared" si="27"/>
        <v>0</v>
      </c>
      <c r="V91" s="235">
        <f t="shared" si="27"/>
        <v>0</v>
      </c>
      <c r="W91" s="235">
        <f t="shared" si="27"/>
        <v>0</v>
      </c>
      <c r="X91" s="235">
        <f t="shared" si="27"/>
        <v>0</v>
      </c>
      <c r="Y91" s="235">
        <f t="shared" si="27"/>
        <v>0</v>
      </c>
      <c r="Z91" s="235">
        <f t="shared" si="27"/>
        <v>0</v>
      </c>
      <c r="AA91" s="235">
        <f t="shared" si="27"/>
        <v>0</v>
      </c>
      <c r="AB91" s="235">
        <f t="shared" si="27"/>
        <v>0</v>
      </c>
      <c r="AC91" s="235">
        <f>IFERROR(AC90/$H$6,0)</f>
        <v>0</v>
      </c>
      <c r="AD91" s="237" t="s">
        <v>394</v>
      </c>
    </row>
    <row r="92" spans="2:30">
      <c r="B92" s="158"/>
      <c r="C92" s="158"/>
      <c r="N92" s="238"/>
      <c r="O92" s="238"/>
      <c r="P92" s="238"/>
      <c r="Q92" s="238"/>
      <c r="R92" s="238"/>
      <c r="S92" s="239"/>
      <c r="T92" s="240"/>
      <c r="U92" s="241"/>
      <c r="V92" s="241"/>
      <c r="W92" s="241"/>
      <c r="X92" s="241"/>
      <c r="Y92" s="241"/>
      <c r="Z92" s="241"/>
      <c r="AA92" s="241"/>
      <c r="AB92" s="242"/>
      <c r="AC92" s="238"/>
      <c r="AD92" s="243"/>
    </row>
    <row r="93" spans="2:30" outlineLevel="1">
      <c r="B93" s="218"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P2</v>
      </c>
      <c r="C93" s="218">
        <f>IF(C89&gt;0,C89+1,IF(DATE(YEAR('Basisdaten zum Projekt'!$C$5),MONTH('Basisdaten zum Projekt'!$C$5),1)=D93,1,0))</f>
        <v>34</v>
      </c>
      <c r="D93" s="219">
        <f>DATE(YEAR(D89),MONTH(D89)+1,DAY(D89))</f>
        <v>45658</v>
      </c>
      <c r="E93" s="244"/>
      <c r="F93" s="245">
        <f t="shared" ref="F93:F104" si="28">215/12*E93</f>
        <v>0</v>
      </c>
      <c r="G93" s="246"/>
      <c r="H93" s="244"/>
      <c r="I93" s="245">
        <f t="shared" ref="I93:I104" si="29">215/12*H93</f>
        <v>0</v>
      </c>
      <c r="J93" s="247"/>
      <c r="M93" s="219">
        <f t="shared" si="12"/>
        <v>45658</v>
      </c>
      <c r="N93" s="223"/>
      <c r="O93" s="223"/>
      <c r="P93" s="223"/>
      <c r="Q93" s="223"/>
      <c r="R93" s="223"/>
      <c r="S93" s="223"/>
      <c r="T93" s="223"/>
      <c r="U93" s="223"/>
      <c r="V93" s="223"/>
      <c r="W93" s="223"/>
      <c r="X93" s="223"/>
      <c r="Y93" s="223"/>
      <c r="Z93" s="223"/>
      <c r="AA93" s="223"/>
      <c r="AB93" s="223"/>
      <c r="AC93" s="195">
        <f t="shared" ref="AC93:AC104" si="30">SUM(N93:AB93)</f>
        <v>0</v>
      </c>
      <c r="AD93" s="224"/>
    </row>
    <row r="94" spans="2:30" outlineLevel="1">
      <c r="B94" s="218"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P2</v>
      </c>
      <c r="C94" s="218">
        <f>IF(C93&gt;0,C93+1,IF(DATE(YEAR('Basisdaten zum Projekt'!$C$5),MONTH('Basisdaten zum Projekt'!$C$5),1)=D94,1,0))</f>
        <v>35</v>
      </c>
      <c r="D94" s="219">
        <f t="shared" ref="D94:D104" si="31">DATE(YEAR(D93),MONTH(D93)+1,DAY(D93))</f>
        <v>45689</v>
      </c>
      <c r="E94" s="220"/>
      <c r="F94" s="168">
        <f t="shared" si="28"/>
        <v>0</v>
      </c>
      <c r="G94" s="221"/>
      <c r="H94" s="220"/>
      <c r="I94" s="168">
        <f t="shared" si="29"/>
        <v>0</v>
      </c>
      <c r="J94" s="222"/>
      <c r="M94" s="219">
        <f t="shared" si="12"/>
        <v>45689</v>
      </c>
      <c r="N94" s="223"/>
      <c r="O94" s="223"/>
      <c r="P94" s="223"/>
      <c r="Q94" s="223"/>
      <c r="R94" s="223"/>
      <c r="S94" s="223"/>
      <c r="T94" s="223"/>
      <c r="U94" s="223"/>
      <c r="V94" s="223"/>
      <c r="W94" s="223"/>
      <c r="X94" s="223"/>
      <c r="Y94" s="223"/>
      <c r="Z94" s="223"/>
      <c r="AA94" s="223"/>
      <c r="AB94" s="223"/>
      <c r="AC94" s="195">
        <f t="shared" si="30"/>
        <v>0</v>
      </c>
      <c r="AD94" s="224"/>
    </row>
    <row r="95" spans="2:30" outlineLevel="1">
      <c r="B95" s="218"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P2</v>
      </c>
      <c r="C95" s="218">
        <f>IF(C94&gt;0,C94+1,IF(DATE(YEAR('Basisdaten zum Projekt'!$C$5),MONTH('Basisdaten zum Projekt'!$C$5),1)=D95,1,0))</f>
        <v>36</v>
      </c>
      <c r="D95" s="219">
        <f t="shared" si="31"/>
        <v>45717</v>
      </c>
      <c r="E95" s="220"/>
      <c r="F95" s="168">
        <f t="shared" si="28"/>
        <v>0</v>
      </c>
      <c r="G95" s="221"/>
      <c r="H95" s="220"/>
      <c r="I95" s="168">
        <f t="shared" si="29"/>
        <v>0</v>
      </c>
      <c r="J95" s="222"/>
      <c r="M95" s="219">
        <f t="shared" si="12"/>
        <v>45717</v>
      </c>
      <c r="N95" s="223"/>
      <c r="O95" s="223"/>
      <c r="P95" s="223"/>
      <c r="Q95" s="223"/>
      <c r="R95" s="223"/>
      <c r="S95" s="223"/>
      <c r="T95" s="223"/>
      <c r="U95" s="223"/>
      <c r="V95" s="223"/>
      <c r="W95" s="223"/>
      <c r="X95" s="223"/>
      <c r="Y95" s="223"/>
      <c r="Z95" s="223"/>
      <c r="AA95" s="223"/>
      <c r="AB95" s="223"/>
      <c r="AC95" s="195">
        <f t="shared" si="30"/>
        <v>0</v>
      </c>
      <c r="AD95" s="224"/>
    </row>
    <row r="96" spans="2:30" outlineLevel="1">
      <c r="B96" s="218"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8">
        <f>IF(C95&gt;0,C95+1,IF(DATE(YEAR('Basisdaten zum Projekt'!$C$5),MONTH('Basisdaten zum Projekt'!$C$5),1)=D96,1,0))</f>
        <v>37</v>
      </c>
      <c r="D96" s="219">
        <f t="shared" si="31"/>
        <v>45748</v>
      </c>
      <c r="E96" s="220"/>
      <c r="F96" s="168">
        <f t="shared" si="28"/>
        <v>0</v>
      </c>
      <c r="G96" s="221"/>
      <c r="H96" s="220"/>
      <c r="I96" s="168">
        <f t="shared" si="29"/>
        <v>0</v>
      </c>
      <c r="J96" s="222"/>
      <c r="M96" s="219">
        <f t="shared" si="12"/>
        <v>45748</v>
      </c>
      <c r="N96" s="223"/>
      <c r="O96" s="223"/>
      <c r="P96" s="223"/>
      <c r="Q96" s="223"/>
      <c r="R96" s="223"/>
      <c r="S96" s="223"/>
      <c r="T96" s="223"/>
      <c r="U96" s="223"/>
      <c r="V96" s="223"/>
      <c r="W96" s="223"/>
      <c r="X96" s="223"/>
      <c r="Y96" s="223"/>
      <c r="Z96" s="223"/>
      <c r="AA96" s="223"/>
      <c r="AB96" s="223"/>
      <c r="AC96" s="195">
        <f t="shared" si="30"/>
        <v>0</v>
      </c>
      <c r="AD96" s="224"/>
    </row>
    <row r="97" spans="2:30" outlineLevel="1">
      <c r="B97" s="218"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8">
        <f>IF(C96&gt;0,C96+1,IF(DATE(YEAR('Basisdaten zum Projekt'!$C$5),MONTH('Basisdaten zum Projekt'!$C$5),1)=D97,1,0))</f>
        <v>38</v>
      </c>
      <c r="D97" s="219">
        <f t="shared" si="31"/>
        <v>45778</v>
      </c>
      <c r="E97" s="220"/>
      <c r="F97" s="168">
        <f t="shared" si="28"/>
        <v>0</v>
      </c>
      <c r="G97" s="221"/>
      <c r="H97" s="220"/>
      <c r="I97" s="168">
        <f t="shared" si="29"/>
        <v>0</v>
      </c>
      <c r="J97" s="222"/>
      <c r="M97" s="219">
        <f t="shared" si="12"/>
        <v>45778</v>
      </c>
      <c r="N97" s="223"/>
      <c r="O97" s="223"/>
      <c r="P97" s="223"/>
      <c r="Q97" s="223"/>
      <c r="R97" s="223"/>
      <c r="S97" s="223"/>
      <c r="T97" s="223"/>
      <c r="U97" s="223"/>
      <c r="V97" s="223"/>
      <c r="W97" s="223"/>
      <c r="X97" s="223"/>
      <c r="Y97" s="223"/>
      <c r="Z97" s="223"/>
      <c r="AA97" s="223"/>
      <c r="AB97" s="223"/>
      <c r="AC97" s="195">
        <f t="shared" si="30"/>
        <v>0</v>
      </c>
      <c r="AD97" s="224"/>
    </row>
    <row r="98" spans="2:30" outlineLevel="1">
      <c r="B98" s="218"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8">
        <f>IF(C97&gt;0,C97+1,IF(DATE(YEAR('Basisdaten zum Projekt'!$C$5),MONTH('Basisdaten zum Projekt'!$C$5),1)=D98,1,0))</f>
        <v>39</v>
      </c>
      <c r="D98" s="219">
        <f t="shared" si="31"/>
        <v>45809</v>
      </c>
      <c r="E98" s="220"/>
      <c r="F98" s="168">
        <f t="shared" si="28"/>
        <v>0</v>
      </c>
      <c r="G98" s="221"/>
      <c r="H98" s="220"/>
      <c r="I98" s="168">
        <f t="shared" si="29"/>
        <v>0</v>
      </c>
      <c r="J98" s="222"/>
      <c r="M98" s="219">
        <f t="shared" si="12"/>
        <v>45809</v>
      </c>
      <c r="N98" s="223"/>
      <c r="O98" s="223"/>
      <c r="P98" s="223"/>
      <c r="Q98" s="223"/>
      <c r="R98" s="223"/>
      <c r="S98" s="223"/>
      <c r="T98" s="223"/>
      <c r="U98" s="223"/>
      <c r="V98" s="223"/>
      <c r="W98" s="223"/>
      <c r="X98" s="223"/>
      <c r="Y98" s="223"/>
      <c r="Z98" s="223"/>
      <c r="AA98" s="223"/>
      <c r="AB98" s="223"/>
      <c r="AC98" s="195">
        <f t="shared" si="30"/>
        <v>0</v>
      </c>
      <c r="AD98" s="224"/>
    </row>
    <row r="99" spans="2:30" outlineLevel="1">
      <c r="B99" s="218"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8">
        <f>IF(C98&gt;0,C98+1,IF(DATE(YEAR('Basisdaten zum Projekt'!$C$5),MONTH('Basisdaten zum Projekt'!$C$5),1)=D99,1,0))</f>
        <v>40</v>
      </c>
      <c r="D99" s="219">
        <f t="shared" si="31"/>
        <v>45839</v>
      </c>
      <c r="E99" s="220"/>
      <c r="F99" s="168">
        <f t="shared" si="28"/>
        <v>0</v>
      </c>
      <c r="G99" s="221"/>
      <c r="H99" s="220"/>
      <c r="I99" s="168">
        <f t="shared" si="29"/>
        <v>0</v>
      </c>
      <c r="J99" s="222"/>
      <c r="M99" s="219">
        <f t="shared" si="12"/>
        <v>45839</v>
      </c>
      <c r="N99" s="223"/>
      <c r="O99" s="223"/>
      <c r="P99" s="223"/>
      <c r="Q99" s="223"/>
      <c r="R99" s="223"/>
      <c r="S99" s="223"/>
      <c r="T99" s="223"/>
      <c r="U99" s="223"/>
      <c r="V99" s="223"/>
      <c r="W99" s="223"/>
      <c r="X99" s="223"/>
      <c r="Y99" s="223"/>
      <c r="Z99" s="223"/>
      <c r="AA99" s="223"/>
      <c r="AB99" s="223"/>
      <c r="AC99" s="195">
        <f t="shared" si="30"/>
        <v>0</v>
      </c>
      <c r="AD99" s="224"/>
    </row>
    <row r="100" spans="2:30" outlineLevel="1">
      <c r="B100" s="218"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8">
        <f>IF(C99&gt;0,C99+1,IF(DATE(YEAR('Basisdaten zum Projekt'!$C$5),MONTH('Basisdaten zum Projekt'!$C$5),1)=D100,1,0))</f>
        <v>41</v>
      </c>
      <c r="D100" s="219">
        <f t="shared" si="31"/>
        <v>45870</v>
      </c>
      <c r="E100" s="220"/>
      <c r="F100" s="168">
        <f t="shared" si="28"/>
        <v>0</v>
      </c>
      <c r="G100" s="221"/>
      <c r="H100" s="220"/>
      <c r="I100" s="168">
        <f t="shared" si="29"/>
        <v>0</v>
      </c>
      <c r="J100" s="222"/>
      <c r="M100" s="219">
        <f t="shared" si="12"/>
        <v>45870</v>
      </c>
      <c r="N100" s="223"/>
      <c r="O100" s="223"/>
      <c r="P100" s="223"/>
      <c r="Q100" s="223"/>
      <c r="R100" s="223"/>
      <c r="S100" s="223"/>
      <c r="T100" s="223"/>
      <c r="U100" s="223"/>
      <c r="V100" s="223"/>
      <c r="W100" s="223"/>
      <c r="X100" s="223"/>
      <c r="Y100" s="223"/>
      <c r="Z100" s="223"/>
      <c r="AA100" s="223"/>
      <c r="AB100" s="223"/>
      <c r="AC100" s="195">
        <f t="shared" si="30"/>
        <v>0</v>
      </c>
      <c r="AD100" s="224"/>
    </row>
    <row r="101" spans="2:30" outlineLevel="1">
      <c r="B101" s="218"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8">
        <f>IF(C100&gt;0,C100+1,IF(DATE(YEAR('Basisdaten zum Projekt'!$C$5),MONTH('Basisdaten zum Projekt'!$C$5),1)=D101,1,0))</f>
        <v>42</v>
      </c>
      <c r="D101" s="219">
        <f t="shared" si="31"/>
        <v>45901</v>
      </c>
      <c r="E101" s="220"/>
      <c r="F101" s="168">
        <f t="shared" si="28"/>
        <v>0</v>
      </c>
      <c r="G101" s="221"/>
      <c r="H101" s="220"/>
      <c r="I101" s="168">
        <f t="shared" si="29"/>
        <v>0</v>
      </c>
      <c r="J101" s="222"/>
      <c r="M101" s="219">
        <f t="shared" si="12"/>
        <v>45901</v>
      </c>
      <c r="N101" s="223"/>
      <c r="O101" s="223"/>
      <c r="P101" s="223"/>
      <c r="Q101" s="223"/>
      <c r="R101" s="223"/>
      <c r="S101" s="223"/>
      <c r="T101" s="223"/>
      <c r="U101" s="223"/>
      <c r="V101" s="223"/>
      <c r="W101" s="223"/>
      <c r="X101" s="223"/>
      <c r="Y101" s="223"/>
      <c r="Z101" s="223"/>
      <c r="AA101" s="223"/>
      <c r="AB101" s="223"/>
      <c r="AC101" s="195">
        <f t="shared" si="30"/>
        <v>0</v>
      </c>
      <c r="AD101" s="224"/>
    </row>
    <row r="102" spans="2:30" outlineLevel="1">
      <c r="B102" s="218"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8">
        <f>IF(C101&gt;0,C101+1,IF(DATE(YEAR('Basisdaten zum Projekt'!$C$5),MONTH('Basisdaten zum Projekt'!$C$5),1)=D102,1,0))</f>
        <v>43</v>
      </c>
      <c r="D102" s="219">
        <f t="shared" si="31"/>
        <v>45931</v>
      </c>
      <c r="E102" s="220"/>
      <c r="F102" s="168">
        <f t="shared" si="28"/>
        <v>0</v>
      </c>
      <c r="G102" s="221"/>
      <c r="H102" s="220"/>
      <c r="I102" s="168">
        <f t="shared" si="29"/>
        <v>0</v>
      </c>
      <c r="J102" s="222"/>
      <c r="M102" s="219">
        <f t="shared" si="12"/>
        <v>45931</v>
      </c>
      <c r="N102" s="223"/>
      <c r="O102" s="223"/>
      <c r="P102" s="223"/>
      <c r="Q102" s="223"/>
      <c r="R102" s="223"/>
      <c r="S102" s="223"/>
      <c r="T102" s="223"/>
      <c r="U102" s="223"/>
      <c r="V102" s="223"/>
      <c r="W102" s="223"/>
      <c r="X102" s="223"/>
      <c r="Y102" s="223"/>
      <c r="Z102" s="223"/>
      <c r="AA102" s="223"/>
      <c r="AB102" s="223"/>
      <c r="AC102" s="195">
        <f t="shared" si="30"/>
        <v>0</v>
      </c>
      <c r="AD102" s="224"/>
    </row>
    <row r="103" spans="2:30" outlineLevel="1">
      <c r="B103" s="218"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8">
        <f>IF(C102&gt;0,C102+1,IF(DATE(YEAR('Basisdaten zum Projekt'!$C$5),MONTH('Basisdaten zum Projekt'!$C$5),1)=D103,1,0))</f>
        <v>44</v>
      </c>
      <c r="D103" s="219">
        <f t="shared" si="31"/>
        <v>45962</v>
      </c>
      <c r="E103" s="220"/>
      <c r="F103" s="168">
        <f t="shared" si="28"/>
        <v>0</v>
      </c>
      <c r="G103" s="221"/>
      <c r="H103" s="220"/>
      <c r="I103" s="168">
        <f t="shared" si="29"/>
        <v>0</v>
      </c>
      <c r="J103" s="222"/>
      <c r="M103" s="219">
        <f t="shared" si="12"/>
        <v>45962</v>
      </c>
      <c r="N103" s="223"/>
      <c r="O103" s="223"/>
      <c r="P103" s="223"/>
      <c r="Q103" s="223"/>
      <c r="R103" s="223"/>
      <c r="S103" s="223"/>
      <c r="T103" s="223"/>
      <c r="U103" s="223"/>
      <c r="V103" s="223"/>
      <c r="W103" s="223"/>
      <c r="X103" s="223"/>
      <c r="Y103" s="223"/>
      <c r="Z103" s="223"/>
      <c r="AA103" s="223"/>
      <c r="AB103" s="223"/>
      <c r="AC103" s="195">
        <f t="shared" si="30"/>
        <v>0</v>
      </c>
      <c r="AD103" s="224"/>
    </row>
    <row r="104" spans="2:30" outlineLevel="1">
      <c r="B104" s="218"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8">
        <f>IF(C103&gt;0,C103+1,IF(DATE(YEAR('Basisdaten zum Projekt'!$C$5),MONTH('Basisdaten zum Projekt'!$C$5),1)=D104,1,0))</f>
        <v>45</v>
      </c>
      <c r="D104" s="219">
        <f t="shared" si="31"/>
        <v>45992</v>
      </c>
      <c r="E104" s="220"/>
      <c r="F104" s="168">
        <f t="shared" si="28"/>
        <v>0</v>
      </c>
      <c r="G104" s="221"/>
      <c r="H104" s="220"/>
      <c r="I104" s="168">
        <f t="shared" si="29"/>
        <v>0</v>
      </c>
      <c r="J104" s="222"/>
      <c r="M104" s="219">
        <f t="shared" si="12"/>
        <v>45992</v>
      </c>
      <c r="N104" s="223"/>
      <c r="O104" s="223"/>
      <c r="P104" s="223"/>
      <c r="Q104" s="223"/>
      <c r="R104" s="223"/>
      <c r="S104" s="223"/>
      <c r="T104" s="223"/>
      <c r="U104" s="223"/>
      <c r="V104" s="223"/>
      <c r="W104" s="223"/>
      <c r="X104" s="223"/>
      <c r="Y104" s="223"/>
      <c r="Z104" s="223"/>
      <c r="AA104" s="223"/>
      <c r="AB104" s="223"/>
      <c r="AC104" s="195">
        <f t="shared" si="30"/>
        <v>0</v>
      </c>
      <c r="AD104" s="224"/>
    </row>
    <row r="105" spans="2:30">
      <c r="B105" s="228"/>
      <c r="C105" s="229"/>
      <c r="D105" s="230">
        <f>D104</f>
        <v>45992</v>
      </c>
      <c r="E105" s="231"/>
      <c r="F105" s="232">
        <f>SUM(F93:F104)</f>
        <v>0</v>
      </c>
      <c r="G105" s="233">
        <f>SUM(G93:G104)</f>
        <v>0</v>
      </c>
      <c r="H105" s="234"/>
      <c r="I105" s="232">
        <f>SUM(I93:I104)</f>
        <v>0</v>
      </c>
      <c r="J105" s="233">
        <f>SUM(J93:J104)</f>
        <v>0</v>
      </c>
      <c r="M105" s="230">
        <f t="shared" si="12"/>
        <v>45992</v>
      </c>
      <c r="N105" s="236">
        <f>SUM(N93:N104)</f>
        <v>0</v>
      </c>
      <c r="O105" s="236">
        <f>SUM(O93:O104)</f>
        <v>0</v>
      </c>
      <c r="P105" s="236">
        <f>SUM(P93:P104)</f>
        <v>0</v>
      </c>
      <c r="Q105" s="236">
        <f>SUM(Q93:Q104)</f>
        <v>0</v>
      </c>
      <c r="R105" s="236">
        <f>SUM(R93:R104)</f>
        <v>0</v>
      </c>
      <c r="S105" s="236">
        <f t="shared" ref="S105:AB105" si="32">SUM(S93:S104)</f>
        <v>0</v>
      </c>
      <c r="T105" s="236">
        <f t="shared" si="32"/>
        <v>0</v>
      </c>
      <c r="U105" s="236">
        <f t="shared" si="32"/>
        <v>0</v>
      </c>
      <c r="V105" s="236">
        <f t="shared" si="32"/>
        <v>0</v>
      </c>
      <c r="W105" s="236">
        <f t="shared" si="32"/>
        <v>0</v>
      </c>
      <c r="X105" s="236">
        <f t="shared" si="32"/>
        <v>0</v>
      </c>
      <c r="Y105" s="236">
        <f t="shared" si="32"/>
        <v>0</v>
      </c>
      <c r="Z105" s="236">
        <f t="shared" si="32"/>
        <v>0</v>
      </c>
      <c r="AA105" s="236">
        <f t="shared" si="32"/>
        <v>0</v>
      </c>
      <c r="AB105" s="236">
        <f t="shared" si="32"/>
        <v>0</v>
      </c>
      <c r="AC105" s="236">
        <f>SUM(AC93:AC104)</f>
        <v>0</v>
      </c>
      <c r="AD105" s="224"/>
    </row>
    <row r="106" spans="2:30" ht="28.5" customHeight="1">
      <c r="B106" s="158"/>
      <c r="C106" s="158"/>
      <c r="N106" s="235">
        <f>IFERROR(N105/$H$6,0)</f>
        <v>0</v>
      </c>
      <c r="O106" s="235">
        <f>IFERROR(O105/$H$6,0)</f>
        <v>0</v>
      </c>
      <c r="P106" s="235">
        <f>IFERROR(P105/$H$6,0)</f>
        <v>0</v>
      </c>
      <c r="Q106" s="235">
        <f>IFERROR(Q105/$H$6,0)</f>
        <v>0</v>
      </c>
      <c r="R106" s="235">
        <f>IFERROR(R105/$H$6,0)</f>
        <v>0</v>
      </c>
      <c r="S106" s="235">
        <f t="shared" ref="S106:AB106" si="33">IFERROR(S105/$H$6,0)</f>
        <v>0</v>
      </c>
      <c r="T106" s="235">
        <f t="shared" si="33"/>
        <v>0</v>
      </c>
      <c r="U106" s="235">
        <f t="shared" si="33"/>
        <v>0</v>
      </c>
      <c r="V106" s="235">
        <f t="shared" si="33"/>
        <v>0</v>
      </c>
      <c r="W106" s="235">
        <f t="shared" si="33"/>
        <v>0</v>
      </c>
      <c r="X106" s="235">
        <f t="shared" si="33"/>
        <v>0</v>
      </c>
      <c r="Y106" s="235">
        <f t="shared" si="33"/>
        <v>0</v>
      </c>
      <c r="Z106" s="235">
        <f t="shared" si="33"/>
        <v>0</v>
      </c>
      <c r="AA106" s="235">
        <f t="shared" si="33"/>
        <v>0</v>
      </c>
      <c r="AB106" s="235">
        <f t="shared" si="33"/>
        <v>0</v>
      </c>
      <c r="AC106" s="235">
        <f>IFERROR(AC105/$H$6,0)</f>
        <v>0</v>
      </c>
      <c r="AD106" s="237" t="s">
        <v>394</v>
      </c>
    </row>
    <row r="107" spans="2:30">
      <c r="B107" s="158"/>
      <c r="C107" s="158"/>
      <c r="N107" s="238"/>
      <c r="O107" s="238"/>
      <c r="P107" s="238"/>
      <c r="Q107" s="238"/>
      <c r="R107" s="238"/>
      <c r="S107" s="239"/>
      <c r="T107" s="240"/>
      <c r="U107" s="241"/>
      <c r="V107" s="241"/>
      <c r="W107" s="241"/>
      <c r="X107" s="241"/>
      <c r="Y107" s="241"/>
      <c r="Z107" s="241"/>
      <c r="AA107" s="241"/>
      <c r="AB107" s="242"/>
      <c r="AC107" s="238"/>
      <c r="AD107" s="243"/>
    </row>
    <row r="108" spans="2:30" outlineLevel="1">
      <c r="B108" s="218"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8">
        <f>IF(C104&gt;0,C104+1,IF(DATE(YEAR('Basisdaten zum Projekt'!$C$5),MONTH('Basisdaten zum Projekt'!$C$5),1)=D108,1,0))</f>
        <v>46</v>
      </c>
      <c r="D108" s="219">
        <f>DATE(YEAR(D104),MONTH(D104)+1,DAY(D104))</f>
        <v>46023</v>
      </c>
      <c r="E108" s="220"/>
      <c r="F108" s="168">
        <f t="shared" ref="F108:F119" si="34">215/12*E108</f>
        <v>0</v>
      </c>
      <c r="G108" s="221"/>
      <c r="H108" s="220"/>
      <c r="I108" s="168">
        <f t="shared" ref="I108:I119" si="35">215/12*H108</f>
        <v>0</v>
      </c>
      <c r="J108" s="222"/>
      <c r="M108" s="219">
        <f t="shared" ref="M108:M150" si="36">D108</f>
        <v>46023</v>
      </c>
      <c r="N108" s="223"/>
      <c r="O108" s="223"/>
      <c r="P108" s="223"/>
      <c r="Q108" s="223"/>
      <c r="R108" s="223"/>
      <c r="S108" s="223"/>
      <c r="T108" s="223"/>
      <c r="U108" s="223"/>
      <c r="V108" s="223"/>
      <c r="W108" s="223"/>
      <c r="X108" s="223"/>
      <c r="Y108" s="223"/>
      <c r="Z108" s="223"/>
      <c r="AA108" s="223"/>
      <c r="AB108" s="223"/>
      <c r="AC108" s="195">
        <f t="shared" ref="AC108:AC119" si="37">SUM(N108:AB108)</f>
        <v>0</v>
      </c>
      <c r="AD108" s="224"/>
    </row>
    <row r="109" spans="2:30" outlineLevel="1">
      <c r="B109" s="218"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8">
        <f>IF(C108&gt;0,C108+1,IF(DATE(YEAR('Basisdaten zum Projekt'!$C$5),MONTH('Basisdaten zum Projekt'!$C$5),1)=D109,1,0))</f>
        <v>47</v>
      </c>
      <c r="D109" s="219">
        <f t="shared" ref="D109:D119" si="38">DATE(YEAR(D108),MONTH(D108)+1,DAY(D108))</f>
        <v>46054</v>
      </c>
      <c r="E109" s="220"/>
      <c r="F109" s="168">
        <f t="shared" si="34"/>
        <v>0</v>
      </c>
      <c r="G109" s="221"/>
      <c r="H109" s="220"/>
      <c r="I109" s="168">
        <f t="shared" si="35"/>
        <v>0</v>
      </c>
      <c r="J109" s="222"/>
      <c r="M109" s="219">
        <f t="shared" si="36"/>
        <v>46054</v>
      </c>
      <c r="N109" s="223"/>
      <c r="O109" s="223"/>
      <c r="P109" s="223"/>
      <c r="Q109" s="223"/>
      <c r="R109" s="223"/>
      <c r="S109" s="223"/>
      <c r="T109" s="223"/>
      <c r="U109" s="223"/>
      <c r="V109" s="223"/>
      <c r="W109" s="223"/>
      <c r="X109" s="223"/>
      <c r="Y109" s="223"/>
      <c r="Z109" s="223"/>
      <c r="AA109" s="223"/>
      <c r="AB109" s="223"/>
      <c r="AC109" s="195">
        <f t="shared" si="37"/>
        <v>0</v>
      </c>
      <c r="AD109" s="224"/>
    </row>
    <row r="110" spans="2:30" outlineLevel="1">
      <c r="B110" s="218"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8">
        <f>IF(C109&gt;0,C109+1,IF(DATE(YEAR('Basisdaten zum Projekt'!$C$5),MONTH('Basisdaten zum Projekt'!$C$5),1)=D110,1,0))</f>
        <v>48</v>
      </c>
      <c r="D110" s="219">
        <f t="shared" si="38"/>
        <v>46082</v>
      </c>
      <c r="E110" s="220"/>
      <c r="F110" s="168">
        <f t="shared" si="34"/>
        <v>0</v>
      </c>
      <c r="G110" s="221"/>
      <c r="H110" s="220"/>
      <c r="I110" s="168">
        <f t="shared" si="35"/>
        <v>0</v>
      </c>
      <c r="J110" s="222"/>
      <c r="M110" s="219">
        <f t="shared" si="36"/>
        <v>46082</v>
      </c>
      <c r="N110" s="223"/>
      <c r="O110" s="223"/>
      <c r="P110" s="223"/>
      <c r="Q110" s="223"/>
      <c r="R110" s="223"/>
      <c r="S110" s="223"/>
      <c r="T110" s="223"/>
      <c r="U110" s="223"/>
      <c r="V110" s="223"/>
      <c r="W110" s="223"/>
      <c r="X110" s="223"/>
      <c r="Y110" s="223"/>
      <c r="Z110" s="223"/>
      <c r="AA110" s="223"/>
      <c r="AB110" s="223"/>
      <c r="AC110" s="195">
        <f t="shared" si="37"/>
        <v>0</v>
      </c>
      <c r="AD110" s="224"/>
    </row>
    <row r="111" spans="2:30" outlineLevel="1">
      <c r="B111" s="218"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8">
        <f>IF(C110&gt;0,C110+1,IF(DATE(YEAR('Basisdaten zum Projekt'!$C$5),MONTH('Basisdaten zum Projekt'!$C$5),1)=D111,1,0))</f>
        <v>49</v>
      </c>
      <c r="D111" s="219">
        <f t="shared" si="38"/>
        <v>46113</v>
      </c>
      <c r="E111" s="220"/>
      <c r="F111" s="168">
        <f t="shared" si="34"/>
        <v>0</v>
      </c>
      <c r="G111" s="221"/>
      <c r="H111" s="220"/>
      <c r="I111" s="168">
        <f t="shared" si="35"/>
        <v>0</v>
      </c>
      <c r="J111" s="222"/>
      <c r="M111" s="219">
        <f t="shared" si="36"/>
        <v>46113</v>
      </c>
      <c r="N111" s="223"/>
      <c r="O111" s="223"/>
      <c r="P111" s="223"/>
      <c r="Q111" s="223"/>
      <c r="R111" s="223"/>
      <c r="S111" s="223"/>
      <c r="T111" s="223"/>
      <c r="U111" s="223"/>
      <c r="V111" s="223"/>
      <c r="W111" s="223"/>
      <c r="X111" s="223"/>
      <c r="Y111" s="223"/>
      <c r="Z111" s="223"/>
      <c r="AA111" s="223"/>
      <c r="AB111" s="223"/>
      <c r="AC111" s="195">
        <f t="shared" si="37"/>
        <v>0</v>
      </c>
      <c r="AD111" s="224"/>
    </row>
    <row r="112" spans="2:30" outlineLevel="1">
      <c r="B112" s="218"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8">
        <f>IF(C111&gt;0,C111+1,IF(DATE(YEAR('Basisdaten zum Projekt'!$C$5),MONTH('Basisdaten zum Projekt'!$C$5),1)=D112,1,0))</f>
        <v>50</v>
      </c>
      <c r="D112" s="219">
        <f t="shared" si="38"/>
        <v>46143</v>
      </c>
      <c r="E112" s="220"/>
      <c r="F112" s="168">
        <f t="shared" si="34"/>
        <v>0</v>
      </c>
      <c r="G112" s="221"/>
      <c r="H112" s="220"/>
      <c r="I112" s="168">
        <f t="shared" si="35"/>
        <v>0</v>
      </c>
      <c r="J112" s="222"/>
      <c r="M112" s="219">
        <f t="shared" si="36"/>
        <v>46143</v>
      </c>
      <c r="N112" s="223"/>
      <c r="O112" s="223"/>
      <c r="P112" s="223"/>
      <c r="Q112" s="223"/>
      <c r="R112" s="223"/>
      <c r="S112" s="223"/>
      <c r="T112" s="223"/>
      <c r="U112" s="223"/>
      <c r="V112" s="223"/>
      <c r="W112" s="223"/>
      <c r="X112" s="223"/>
      <c r="Y112" s="223"/>
      <c r="Z112" s="223"/>
      <c r="AA112" s="223"/>
      <c r="AB112" s="223"/>
      <c r="AC112" s="195">
        <f t="shared" si="37"/>
        <v>0</v>
      </c>
      <c r="AD112" s="224"/>
    </row>
    <row r="113" spans="2:30" outlineLevel="1">
      <c r="B113" s="218"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8">
        <f>IF(C112&gt;0,C112+1,IF(DATE(YEAR('Basisdaten zum Projekt'!$C$5),MONTH('Basisdaten zum Projekt'!$C$5),1)=D113,1,0))</f>
        <v>51</v>
      </c>
      <c r="D113" s="219">
        <f t="shared" si="38"/>
        <v>46174</v>
      </c>
      <c r="E113" s="220"/>
      <c r="F113" s="168">
        <f t="shared" si="34"/>
        <v>0</v>
      </c>
      <c r="G113" s="221"/>
      <c r="H113" s="220"/>
      <c r="I113" s="168">
        <f t="shared" si="35"/>
        <v>0</v>
      </c>
      <c r="J113" s="222"/>
      <c r="M113" s="219">
        <f t="shared" si="36"/>
        <v>46174</v>
      </c>
      <c r="N113" s="223"/>
      <c r="O113" s="223"/>
      <c r="P113" s="223"/>
      <c r="Q113" s="223"/>
      <c r="R113" s="223"/>
      <c r="S113" s="223"/>
      <c r="T113" s="223"/>
      <c r="U113" s="223"/>
      <c r="V113" s="223"/>
      <c r="W113" s="223"/>
      <c r="X113" s="223"/>
      <c r="Y113" s="223"/>
      <c r="Z113" s="223"/>
      <c r="AA113" s="223"/>
      <c r="AB113" s="223"/>
      <c r="AC113" s="195">
        <f t="shared" si="37"/>
        <v>0</v>
      </c>
      <c r="AD113" s="224"/>
    </row>
    <row r="114" spans="2:30" outlineLevel="1">
      <c r="B114" s="218"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8">
        <f>IF(C113&gt;0,C113+1,IF(DATE(YEAR('Basisdaten zum Projekt'!$C$5),MONTH('Basisdaten zum Projekt'!$C$5),1)=D114,1,0))</f>
        <v>52</v>
      </c>
      <c r="D114" s="219">
        <f t="shared" si="38"/>
        <v>46204</v>
      </c>
      <c r="E114" s="220"/>
      <c r="F114" s="168">
        <f t="shared" si="34"/>
        <v>0</v>
      </c>
      <c r="G114" s="221"/>
      <c r="H114" s="220"/>
      <c r="I114" s="168">
        <f t="shared" si="35"/>
        <v>0</v>
      </c>
      <c r="J114" s="222"/>
      <c r="M114" s="219">
        <f t="shared" si="36"/>
        <v>46204</v>
      </c>
      <c r="N114" s="223"/>
      <c r="O114" s="223"/>
      <c r="P114" s="223"/>
      <c r="Q114" s="223"/>
      <c r="R114" s="223"/>
      <c r="S114" s="223"/>
      <c r="T114" s="223"/>
      <c r="U114" s="223"/>
      <c r="V114" s="223"/>
      <c r="W114" s="223"/>
      <c r="X114" s="223"/>
      <c r="Y114" s="223"/>
      <c r="Z114" s="223"/>
      <c r="AA114" s="223"/>
      <c r="AB114" s="223"/>
      <c r="AC114" s="195">
        <f t="shared" si="37"/>
        <v>0</v>
      </c>
      <c r="AD114" s="224"/>
    </row>
    <row r="115" spans="2:30" outlineLevel="1">
      <c r="B115" s="218"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8">
        <f>IF(C114&gt;0,C114+1,IF(DATE(YEAR('Basisdaten zum Projekt'!$C$5),MONTH('Basisdaten zum Projekt'!$C$5),1)=D115,1,0))</f>
        <v>53</v>
      </c>
      <c r="D115" s="219">
        <f t="shared" si="38"/>
        <v>46235</v>
      </c>
      <c r="E115" s="220"/>
      <c r="F115" s="168">
        <f t="shared" si="34"/>
        <v>0</v>
      </c>
      <c r="G115" s="221"/>
      <c r="H115" s="220"/>
      <c r="I115" s="168">
        <f t="shared" si="35"/>
        <v>0</v>
      </c>
      <c r="J115" s="222"/>
      <c r="M115" s="219">
        <f t="shared" si="36"/>
        <v>46235</v>
      </c>
      <c r="N115" s="223"/>
      <c r="O115" s="223"/>
      <c r="P115" s="223"/>
      <c r="Q115" s="223"/>
      <c r="R115" s="223"/>
      <c r="S115" s="223"/>
      <c r="T115" s="223"/>
      <c r="U115" s="223"/>
      <c r="V115" s="223"/>
      <c r="W115" s="223"/>
      <c r="X115" s="223"/>
      <c r="Y115" s="223"/>
      <c r="Z115" s="223"/>
      <c r="AA115" s="223"/>
      <c r="AB115" s="223"/>
      <c r="AC115" s="195">
        <f t="shared" si="37"/>
        <v>0</v>
      </c>
      <c r="AD115" s="224"/>
    </row>
    <row r="116" spans="2:30" outlineLevel="1">
      <c r="B116" s="218"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8">
        <f>IF(C115&gt;0,C115+1,IF(DATE(YEAR('Basisdaten zum Projekt'!$C$5),MONTH('Basisdaten zum Projekt'!$C$5),1)=D116,1,0))</f>
        <v>54</v>
      </c>
      <c r="D116" s="219">
        <f t="shared" si="38"/>
        <v>46266</v>
      </c>
      <c r="E116" s="220"/>
      <c r="F116" s="168">
        <f t="shared" si="34"/>
        <v>0</v>
      </c>
      <c r="G116" s="221"/>
      <c r="H116" s="220"/>
      <c r="I116" s="168">
        <f t="shared" si="35"/>
        <v>0</v>
      </c>
      <c r="J116" s="222"/>
      <c r="M116" s="219">
        <f t="shared" si="36"/>
        <v>46266</v>
      </c>
      <c r="N116" s="223"/>
      <c r="O116" s="223"/>
      <c r="P116" s="223"/>
      <c r="Q116" s="223"/>
      <c r="R116" s="223"/>
      <c r="S116" s="223"/>
      <c r="T116" s="223"/>
      <c r="U116" s="223"/>
      <c r="V116" s="223"/>
      <c r="W116" s="223"/>
      <c r="X116" s="223"/>
      <c r="Y116" s="223"/>
      <c r="Z116" s="223"/>
      <c r="AA116" s="223"/>
      <c r="AB116" s="223"/>
      <c r="AC116" s="195">
        <f t="shared" si="37"/>
        <v>0</v>
      </c>
      <c r="AD116" s="224"/>
    </row>
    <row r="117" spans="2:30" outlineLevel="1">
      <c r="B117" s="218"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8">
        <f>IF(C116&gt;0,C116+1,IF(DATE(YEAR('Basisdaten zum Projekt'!$C$5),MONTH('Basisdaten zum Projekt'!$C$5),1)=D117,1,0))</f>
        <v>55</v>
      </c>
      <c r="D117" s="219">
        <f t="shared" si="38"/>
        <v>46296</v>
      </c>
      <c r="E117" s="220"/>
      <c r="F117" s="168">
        <f t="shared" si="34"/>
        <v>0</v>
      </c>
      <c r="G117" s="221"/>
      <c r="H117" s="220"/>
      <c r="I117" s="168">
        <f t="shared" si="35"/>
        <v>0</v>
      </c>
      <c r="J117" s="222"/>
      <c r="M117" s="219">
        <f t="shared" si="36"/>
        <v>46296</v>
      </c>
      <c r="N117" s="223"/>
      <c r="O117" s="223"/>
      <c r="P117" s="223"/>
      <c r="Q117" s="223"/>
      <c r="R117" s="223"/>
      <c r="S117" s="223"/>
      <c r="T117" s="223"/>
      <c r="U117" s="223"/>
      <c r="V117" s="223"/>
      <c r="W117" s="223"/>
      <c r="X117" s="223"/>
      <c r="Y117" s="223"/>
      <c r="Z117" s="223"/>
      <c r="AA117" s="223"/>
      <c r="AB117" s="223"/>
      <c r="AC117" s="195">
        <f t="shared" si="37"/>
        <v>0</v>
      </c>
      <c r="AD117" s="224"/>
    </row>
    <row r="118" spans="2:30" outlineLevel="1">
      <c r="B118" s="218"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8">
        <f>IF(C117&gt;0,C117+1,IF(DATE(YEAR('Basisdaten zum Projekt'!$C$5),MONTH('Basisdaten zum Projekt'!$C$5),1)=D118,1,0))</f>
        <v>56</v>
      </c>
      <c r="D118" s="219">
        <f t="shared" si="38"/>
        <v>46327</v>
      </c>
      <c r="E118" s="220"/>
      <c r="F118" s="168">
        <f t="shared" si="34"/>
        <v>0</v>
      </c>
      <c r="G118" s="221"/>
      <c r="H118" s="220"/>
      <c r="I118" s="168">
        <f t="shared" si="35"/>
        <v>0</v>
      </c>
      <c r="J118" s="222"/>
      <c r="M118" s="219">
        <f t="shared" si="36"/>
        <v>46327</v>
      </c>
      <c r="N118" s="223"/>
      <c r="O118" s="223"/>
      <c r="P118" s="223"/>
      <c r="Q118" s="223"/>
      <c r="R118" s="223"/>
      <c r="S118" s="223"/>
      <c r="T118" s="223"/>
      <c r="U118" s="223"/>
      <c r="V118" s="223"/>
      <c r="W118" s="223"/>
      <c r="X118" s="223"/>
      <c r="Y118" s="223"/>
      <c r="Z118" s="223"/>
      <c r="AA118" s="223"/>
      <c r="AB118" s="223"/>
      <c r="AC118" s="195">
        <f t="shared" si="37"/>
        <v>0</v>
      </c>
      <c r="AD118" s="224"/>
    </row>
    <row r="119" spans="2:30" outlineLevel="1">
      <c r="B119" s="218"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8">
        <f>IF(C118&gt;0,C118+1,IF(DATE(YEAR('Basisdaten zum Projekt'!$C$5),MONTH('Basisdaten zum Projekt'!$C$5),1)=D119,1,0))</f>
        <v>57</v>
      </c>
      <c r="D119" s="219">
        <f t="shared" si="38"/>
        <v>46357</v>
      </c>
      <c r="E119" s="220"/>
      <c r="F119" s="168">
        <f t="shared" si="34"/>
        <v>0</v>
      </c>
      <c r="G119" s="221"/>
      <c r="H119" s="220"/>
      <c r="I119" s="168">
        <f t="shared" si="35"/>
        <v>0</v>
      </c>
      <c r="J119" s="222"/>
      <c r="M119" s="219">
        <f t="shared" si="36"/>
        <v>46357</v>
      </c>
      <c r="N119" s="223"/>
      <c r="O119" s="223"/>
      <c r="P119" s="223"/>
      <c r="Q119" s="223"/>
      <c r="R119" s="223"/>
      <c r="S119" s="223"/>
      <c r="T119" s="223"/>
      <c r="U119" s="223"/>
      <c r="V119" s="223"/>
      <c r="W119" s="223"/>
      <c r="X119" s="223"/>
      <c r="Y119" s="223"/>
      <c r="Z119" s="223"/>
      <c r="AA119" s="223"/>
      <c r="AB119" s="223"/>
      <c r="AC119" s="195">
        <f t="shared" si="37"/>
        <v>0</v>
      </c>
      <c r="AD119" s="224"/>
    </row>
    <row r="120" spans="2:30">
      <c r="B120" s="228"/>
      <c r="C120" s="229"/>
      <c r="D120" s="230">
        <f>D119</f>
        <v>46357</v>
      </c>
      <c r="E120" s="231"/>
      <c r="F120" s="232">
        <f>SUM(F108:F119)</f>
        <v>0</v>
      </c>
      <c r="G120" s="233">
        <f>SUM(G108:G119)</f>
        <v>0</v>
      </c>
      <c r="H120" s="234"/>
      <c r="I120" s="232">
        <f>SUM(I108:I119)</f>
        <v>0</v>
      </c>
      <c r="J120" s="233">
        <f>SUM(J108:J119)</f>
        <v>0</v>
      </c>
      <c r="M120" s="230">
        <f t="shared" si="36"/>
        <v>46357</v>
      </c>
      <c r="N120" s="236">
        <f>SUM(N108:N119)</f>
        <v>0</v>
      </c>
      <c r="O120" s="236">
        <f>SUM(O108:O119)</f>
        <v>0</v>
      </c>
      <c r="P120" s="236">
        <f>SUM(P108:P119)</f>
        <v>0</v>
      </c>
      <c r="Q120" s="236">
        <f>SUM(Q108:Q119)</f>
        <v>0</v>
      </c>
      <c r="R120" s="236">
        <f>SUM(R108:R119)</f>
        <v>0</v>
      </c>
      <c r="S120" s="236">
        <f t="shared" ref="S120:AB120" si="39">SUM(S108:S119)</f>
        <v>0</v>
      </c>
      <c r="T120" s="236">
        <f t="shared" si="39"/>
        <v>0</v>
      </c>
      <c r="U120" s="236">
        <f t="shared" si="39"/>
        <v>0</v>
      </c>
      <c r="V120" s="236">
        <f t="shared" si="39"/>
        <v>0</v>
      </c>
      <c r="W120" s="236">
        <f t="shared" si="39"/>
        <v>0</v>
      </c>
      <c r="X120" s="236">
        <f t="shared" si="39"/>
        <v>0</v>
      </c>
      <c r="Y120" s="236">
        <f t="shared" si="39"/>
        <v>0</v>
      </c>
      <c r="Z120" s="236">
        <f t="shared" si="39"/>
        <v>0</v>
      </c>
      <c r="AA120" s="236">
        <f t="shared" si="39"/>
        <v>0</v>
      </c>
      <c r="AB120" s="236">
        <f t="shared" si="39"/>
        <v>0</v>
      </c>
      <c r="AC120" s="236">
        <f>SUM(AC108:AC119)</f>
        <v>0</v>
      </c>
      <c r="AD120" s="224"/>
    </row>
    <row r="121" spans="2:30" ht="28.5" customHeight="1">
      <c r="B121" s="158"/>
      <c r="C121" s="158"/>
      <c r="N121" s="235">
        <f>IFERROR(N120/$H$6,0)</f>
        <v>0</v>
      </c>
      <c r="O121" s="235">
        <f>IFERROR(O120/$H$6,0)</f>
        <v>0</v>
      </c>
      <c r="P121" s="235">
        <f>IFERROR(P120/$H$6,0)</f>
        <v>0</v>
      </c>
      <c r="Q121" s="235">
        <f>IFERROR(Q120/$H$6,0)</f>
        <v>0</v>
      </c>
      <c r="R121" s="235">
        <f>IFERROR(R120/$H$6,0)</f>
        <v>0</v>
      </c>
      <c r="S121" s="235">
        <f t="shared" ref="S121:AB121" si="40">IFERROR(S120/$H$6,0)</f>
        <v>0</v>
      </c>
      <c r="T121" s="235">
        <f t="shared" si="40"/>
        <v>0</v>
      </c>
      <c r="U121" s="235">
        <f t="shared" si="40"/>
        <v>0</v>
      </c>
      <c r="V121" s="235">
        <f t="shared" si="40"/>
        <v>0</v>
      </c>
      <c r="W121" s="235">
        <f t="shared" si="40"/>
        <v>0</v>
      </c>
      <c r="X121" s="235">
        <f t="shared" si="40"/>
        <v>0</v>
      </c>
      <c r="Y121" s="235">
        <f t="shared" si="40"/>
        <v>0</v>
      </c>
      <c r="Z121" s="235">
        <f t="shared" si="40"/>
        <v>0</v>
      </c>
      <c r="AA121" s="235">
        <f t="shared" si="40"/>
        <v>0</v>
      </c>
      <c r="AB121" s="235">
        <f t="shared" si="40"/>
        <v>0</v>
      </c>
      <c r="AC121" s="235">
        <f>IFERROR(AC120/$H$6,0)</f>
        <v>0</v>
      </c>
      <c r="AD121" s="237" t="s">
        <v>394</v>
      </c>
    </row>
    <row r="122" spans="2:30">
      <c r="B122" s="158"/>
      <c r="C122" s="158"/>
      <c r="N122" s="238"/>
      <c r="O122" s="238"/>
      <c r="P122" s="238"/>
      <c r="Q122" s="238"/>
      <c r="R122" s="238"/>
      <c r="S122" s="239"/>
      <c r="T122" s="240"/>
      <c r="U122" s="241"/>
      <c r="V122" s="241"/>
      <c r="W122" s="241"/>
      <c r="X122" s="241"/>
      <c r="Y122" s="241"/>
      <c r="Z122" s="241"/>
      <c r="AA122" s="241"/>
      <c r="AB122" s="242"/>
      <c r="AC122" s="238"/>
      <c r="AD122" s="249"/>
    </row>
    <row r="123" spans="2:30" outlineLevel="1">
      <c r="B123" s="218"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8">
        <f>IF(C119&gt;0,C119+1,IF(DATE(YEAR('Basisdaten zum Projekt'!$C$5),MONTH('Basisdaten zum Projekt'!$C$5),1)=D123,1,0))</f>
        <v>58</v>
      </c>
      <c r="D123" s="219">
        <f>DATE(YEAR(D119),MONTH(D119)+1,DAY(D119))</f>
        <v>46388</v>
      </c>
      <c r="E123" s="244"/>
      <c r="F123" s="245">
        <f t="shared" ref="F123:F134" si="41">215/12*E123</f>
        <v>0</v>
      </c>
      <c r="G123" s="246"/>
      <c r="H123" s="244"/>
      <c r="I123" s="245">
        <f t="shared" ref="I123:I134" si="42">215/12*H123</f>
        <v>0</v>
      </c>
      <c r="J123" s="247"/>
      <c r="M123" s="219">
        <f t="shared" si="36"/>
        <v>46388</v>
      </c>
      <c r="N123" s="223"/>
      <c r="O123" s="223"/>
      <c r="P123" s="223"/>
      <c r="Q123" s="223"/>
      <c r="R123" s="223"/>
      <c r="S123" s="223"/>
      <c r="T123" s="223"/>
      <c r="U123" s="223"/>
      <c r="V123" s="223"/>
      <c r="W123" s="223"/>
      <c r="X123" s="223"/>
      <c r="Y123" s="223"/>
      <c r="Z123" s="223"/>
      <c r="AA123" s="223"/>
      <c r="AB123" s="223"/>
      <c r="AC123" s="195">
        <f t="shared" ref="AC123:AC134" si="43">SUM(N123:AB123)</f>
        <v>0</v>
      </c>
      <c r="AD123" s="224"/>
    </row>
    <row r="124" spans="2:30" outlineLevel="1">
      <c r="B124" s="218"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8">
        <f>IF(C123&gt;0,C123+1,IF(DATE(YEAR('Basisdaten zum Projekt'!$C$5),MONTH('Basisdaten zum Projekt'!$C$5),1)=D124,1,0))</f>
        <v>59</v>
      </c>
      <c r="D124" s="219">
        <f t="shared" ref="D124:D134" si="44">DATE(YEAR(D123),MONTH(D123)+1,DAY(D123))</f>
        <v>46419</v>
      </c>
      <c r="E124" s="220"/>
      <c r="F124" s="168">
        <f t="shared" si="41"/>
        <v>0</v>
      </c>
      <c r="G124" s="221"/>
      <c r="H124" s="220"/>
      <c r="I124" s="168">
        <f t="shared" si="42"/>
        <v>0</v>
      </c>
      <c r="J124" s="222"/>
      <c r="M124" s="219">
        <f t="shared" si="36"/>
        <v>46419</v>
      </c>
      <c r="N124" s="223"/>
      <c r="O124" s="223"/>
      <c r="P124" s="223"/>
      <c r="Q124" s="223"/>
      <c r="R124" s="223"/>
      <c r="S124" s="223"/>
      <c r="T124" s="223"/>
      <c r="U124" s="223"/>
      <c r="V124" s="223"/>
      <c r="W124" s="223"/>
      <c r="X124" s="223"/>
      <c r="Y124" s="223"/>
      <c r="Z124" s="223"/>
      <c r="AA124" s="223"/>
      <c r="AB124" s="223"/>
      <c r="AC124" s="195">
        <f t="shared" si="43"/>
        <v>0</v>
      </c>
      <c r="AD124" s="224"/>
    </row>
    <row r="125" spans="2:30" outlineLevel="1">
      <c r="B125" s="218"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8">
        <f>IF(C124&gt;0,C124+1,IF(DATE(YEAR('Basisdaten zum Projekt'!$C$5),MONTH('Basisdaten zum Projekt'!$C$5),1)=D125,1,0))</f>
        <v>60</v>
      </c>
      <c r="D125" s="219">
        <f t="shared" si="44"/>
        <v>46447</v>
      </c>
      <c r="E125" s="220"/>
      <c r="F125" s="168">
        <f t="shared" si="41"/>
        <v>0</v>
      </c>
      <c r="G125" s="221"/>
      <c r="H125" s="220"/>
      <c r="I125" s="168">
        <f t="shared" si="42"/>
        <v>0</v>
      </c>
      <c r="J125" s="222"/>
      <c r="M125" s="219">
        <f t="shared" si="36"/>
        <v>46447</v>
      </c>
      <c r="N125" s="223"/>
      <c r="O125" s="223"/>
      <c r="P125" s="223"/>
      <c r="Q125" s="223"/>
      <c r="R125" s="223"/>
      <c r="S125" s="223"/>
      <c r="T125" s="223"/>
      <c r="U125" s="223"/>
      <c r="V125" s="223"/>
      <c r="W125" s="223"/>
      <c r="X125" s="223"/>
      <c r="Y125" s="223"/>
      <c r="Z125" s="223"/>
      <c r="AA125" s="223"/>
      <c r="AB125" s="223"/>
      <c r="AC125" s="195">
        <f t="shared" si="43"/>
        <v>0</v>
      </c>
      <c r="AD125" s="224"/>
    </row>
    <row r="126" spans="2:30" outlineLevel="1">
      <c r="B126" s="218"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8">
        <f>IF(C125&gt;0,C125+1,IF(DATE(YEAR('Basisdaten zum Projekt'!$C$5),MONTH('Basisdaten zum Projekt'!$C$5),1)=D126,1,0))</f>
        <v>61</v>
      </c>
      <c r="D126" s="219">
        <f t="shared" si="44"/>
        <v>46478</v>
      </c>
      <c r="E126" s="220"/>
      <c r="F126" s="168">
        <f t="shared" si="41"/>
        <v>0</v>
      </c>
      <c r="G126" s="221"/>
      <c r="H126" s="220"/>
      <c r="I126" s="168">
        <f t="shared" si="42"/>
        <v>0</v>
      </c>
      <c r="J126" s="222"/>
      <c r="M126" s="219">
        <f t="shared" si="36"/>
        <v>46478</v>
      </c>
      <c r="N126" s="223"/>
      <c r="O126" s="223"/>
      <c r="P126" s="223"/>
      <c r="Q126" s="223"/>
      <c r="R126" s="223"/>
      <c r="S126" s="223"/>
      <c r="T126" s="223"/>
      <c r="U126" s="223"/>
      <c r="V126" s="223"/>
      <c r="W126" s="223"/>
      <c r="X126" s="223"/>
      <c r="Y126" s="223"/>
      <c r="Z126" s="223"/>
      <c r="AA126" s="223"/>
      <c r="AB126" s="223"/>
      <c r="AC126" s="195">
        <f t="shared" si="43"/>
        <v>0</v>
      </c>
      <c r="AD126" s="224"/>
    </row>
    <row r="127" spans="2:30" outlineLevel="1">
      <c r="B127" s="218"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8">
        <f>IF(C126&gt;0,C126+1,IF(DATE(YEAR('Basisdaten zum Projekt'!$C$5),MONTH('Basisdaten zum Projekt'!$C$5),1)=D127,1,0))</f>
        <v>62</v>
      </c>
      <c r="D127" s="219">
        <f t="shared" si="44"/>
        <v>46508</v>
      </c>
      <c r="E127" s="220"/>
      <c r="F127" s="168">
        <f t="shared" si="41"/>
        <v>0</v>
      </c>
      <c r="G127" s="221"/>
      <c r="H127" s="220"/>
      <c r="I127" s="168">
        <f t="shared" si="42"/>
        <v>0</v>
      </c>
      <c r="J127" s="222"/>
      <c r="M127" s="219">
        <f t="shared" si="36"/>
        <v>46508</v>
      </c>
      <c r="N127" s="223"/>
      <c r="O127" s="223"/>
      <c r="P127" s="223"/>
      <c r="Q127" s="223"/>
      <c r="R127" s="223"/>
      <c r="S127" s="223"/>
      <c r="T127" s="223"/>
      <c r="U127" s="223"/>
      <c r="V127" s="223"/>
      <c r="W127" s="223"/>
      <c r="X127" s="223"/>
      <c r="Y127" s="223"/>
      <c r="Z127" s="223"/>
      <c r="AA127" s="223"/>
      <c r="AB127" s="223"/>
      <c r="AC127" s="195">
        <f t="shared" si="43"/>
        <v>0</v>
      </c>
      <c r="AD127" s="224"/>
    </row>
    <row r="128" spans="2:30" outlineLevel="1">
      <c r="B128" s="218"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8">
        <f>IF(C127&gt;0,C127+1,IF(DATE(YEAR('Basisdaten zum Projekt'!$C$5),MONTH('Basisdaten zum Projekt'!$C$5),1)=D128,1,0))</f>
        <v>63</v>
      </c>
      <c r="D128" s="219">
        <f t="shared" si="44"/>
        <v>46539</v>
      </c>
      <c r="E128" s="220"/>
      <c r="F128" s="168">
        <f t="shared" si="41"/>
        <v>0</v>
      </c>
      <c r="G128" s="221"/>
      <c r="H128" s="220"/>
      <c r="I128" s="168">
        <f t="shared" si="42"/>
        <v>0</v>
      </c>
      <c r="J128" s="222"/>
      <c r="M128" s="219">
        <f t="shared" si="36"/>
        <v>46539</v>
      </c>
      <c r="N128" s="223"/>
      <c r="O128" s="223"/>
      <c r="P128" s="223"/>
      <c r="Q128" s="223"/>
      <c r="R128" s="223"/>
      <c r="S128" s="223"/>
      <c r="T128" s="223"/>
      <c r="U128" s="223"/>
      <c r="V128" s="223"/>
      <c r="W128" s="223"/>
      <c r="X128" s="223"/>
      <c r="Y128" s="223"/>
      <c r="Z128" s="223"/>
      <c r="AA128" s="223"/>
      <c r="AB128" s="223"/>
      <c r="AC128" s="195">
        <f t="shared" si="43"/>
        <v>0</v>
      </c>
      <c r="AD128" s="224"/>
    </row>
    <row r="129" spans="2:30" outlineLevel="1">
      <c r="B129" s="218"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8">
        <f>IF(C128&gt;0,C128+1,IF(DATE(YEAR('Basisdaten zum Projekt'!$C$5),MONTH('Basisdaten zum Projekt'!$C$5),1)=D129,1,0))</f>
        <v>64</v>
      </c>
      <c r="D129" s="219">
        <f t="shared" si="44"/>
        <v>46569</v>
      </c>
      <c r="E129" s="220"/>
      <c r="F129" s="168">
        <f t="shared" si="41"/>
        <v>0</v>
      </c>
      <c r="G129" s="221"/>
      <c r="H129" s="220"/>
      <c r="I129" s="168">
        <f t="shared" si="42"/>
        <v>0</v>
      </c>
      <c r="J129" s="222"/>
      <c r="M129" s="219">
        <f t="shared" si="36"/>
        <v>46569</v>
      </c>
      <c r="N129" s="223"/>
      <c r="O129" s="223"/>
      <c r="P129" s="223"/>
      <c r="Q129" s="223"/>
      <c r="R129" s="223"/>
      <c r="S129" s="223"/>
      <c r="T129" s="223"/>
      <c r="U129" s="223"/>
      <c r="V129" s="223"/>
      <c r="W129" s="223"/>
      <c r="X129" s="223"/>
      <c r="Y129" s="223"/>
      <c r="Z129" s="223"/>
      <c r="AA129" s="223"/>
      <c r="AB129" s="223"/>
      <c r="AC129" s="195">
        <f t="shared" si="43"/>
        <v>0</v>
      </c>
      <c r="AD129" s="224"/>
    </row>
    <row r="130" spans="2:30" outlineLevel="1">
      <c r="B130" s="218"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8">
        <f>IF(C129&gt;0,C129+1,IF(DATE(YEAR('Basisdaten zum Projekt'!$C$5),MONTH('Basisdaten zum Projekt'!$C$5),1)=D130,1,0))</f>
        <v>65</v>
      </c>
      <c r="D130" s="219">
        <f t="shared" si="44"/>
        <v>46600</v>
      </c>
      <c r="E130" s="220"/>
      <c r="F130" s="168">
        <f t="shared" si="41"/>
        <v>0</v>
      </c>
      <c r="G130" s="221"/>
      <c r="H130" s="220"/>
      <c r="I130" s="168">
        <f t="shared" si="42"/>
        <v>0</v>
      </c>
      <c r="J130" s="222"/>
      <c r="M130" s="219">
        <f t="shared" si="36"/>
        <v>46600</v>
      </c>
      <c r="N130" s="223"/>
      <c r="O130" s="223"/>
      <c r="P130" s="223"/>
      <c r="Q130" s="223"/>
      <c r="R130" s="223"/>
      <c r="S130" s="223"/>
      <c r="T130" s="223"/>
      <c r="U130" s="223"/>
      <c r="V130" s="223"/>
      <c r="W130" s="223"/>
      <c r="X130" s="223"/>
      <c r="Y130" s="223"/>
      <c r="Z130" s="223"/>
      <c r="AA130" s="223"/>
      <c r="AB130" s="223"/>
      <c r="AC130" s="195">
        <f t="shared" si="43"/>
        <v>0</v>
      </c>
      <c r="AD130" s="224"/>
    </row>
    <row r="131" spans="2:30" outlineLevel="1">
      <c r="B131" s="218"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8">
        <f>IF(C130&gt;0,C130+1,IF(DATE(YEAR('Basisdaten zum Projekt'!$C$5),MONTH('Basisdaten zum Projekt'!$C$5),1)=D131,1,0))</f>
        <v>66</v>
      </c>
      <c r="D131" s="219">
        <f t="shared" si="44"/>
        <v>46631</v>
      </c>
      <c r="E131" s="220"/>
      <c r="F131" s="168">
        <f t="shared" si="41"/>
        <v>0</v>
      </c>
      <c r="G131" s="221"/>
      <c r="H131" s="220"/>
      <c r="I131" s="168">
        <f t="shared" si="42"/>
        <v>0</v>
      </c>
      <c r="J131" s="222"/>
      <c r="M131" s="219">
        <f t="shared" si="36"/>
        <v>46631</v>
      </c>
      <c r="N131" s="223"/>
      <c r="O131" s="223"/>
      <c r="P131" s="223"/>
      <c r="Q131" s="223"/>
      <c r="R131" s="223"/>
      <c r="S131" s="223"/>
      <c r="T131" s="223"/>
      <c r="U131" s="223"/>
      <c r="V131" s="223"/>
      <c r="W131" s="223"/>
      <c r="X131" s="223"/>
      <c r="Y131" s="223"/>
      <c r="Z131" s="223"/>
      <c r="AA131" s="223"/>
      <c r="AB131" s="223"/>
      <c r="AC131" s="195">
        <f t="shared" si="43"/>
        <v>0</v>
      </c>
      <c r="AD131" s="224"/>
    </row>
    <row r="132" spans="2:30" outlineLevel="1">
      <c r="B132" s="218"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8">
        <f>IF(C131&gt;0,C131+1,IF(DATE(YEAR('Basisdaten zum Projekt'!$C$5),MONTH('Basisdaten zum Projekt'!$C$5),1)=D132,1,0))</f>
        <v>67</v>
      </c>
      <c r="D132" s="219">
        <f t="shared" si="44"/>
        <v>46661</v>
      </c>
      <c r="E132" s="220"/>
      <c r="F132" s="168">
        <f t="shared" si="41"/>
        <v>0</v>
      </c>
      <c r="G132" s="221"/>
      <c r="H132" s="220"/>
      <c r="I132" s="168">
        <f t="shared" si="42"/>
        <v>0</v>
      </c>
      <c r="J132" s="222"/>
      <c r="M132" s="219">
        <f t="shared" si="36"/>
        <v>46661</v>
      </c>
      <c r="N132" s="223"/>
      <c r="O132" s="223"/>
      <c r="P132" s="223"/>
      <c r="Q132" s="223"/>
      <c r="R132" s="223"/>
      <c r="S132" s="223"/>
      <c r="T132" s="223"/>
      <c r="U132" s="223"/>
      <c r="V132" s="223"/>
      <c r="W132" s="223"/>
      <c r="X132" s="223"/>
      <c r="Y132" s="223"/>
      <c r="Z132" s="223"/>
      <c r="AA132" s="223"/>
      <c r="AB132" s="223"/>
      <c r="AC132" s="195">
        <f t="shared" si="43"/>
        <v>0</v>
      </c>
      <c r="AD132" s="224"/>
    </row>
    <row r="133" spans="2:30" outlineLevel="1">
      <c r="B133" s="218"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8">
        <f>IF(C132&gt;0,C132+1,IF(DATE(YEAR('Basisdaten zum Projekt'!$C$5),MONTH('Basisdaten zum Projekt'!$C$5),1)=D133,1,0))</f>
        <v>68</v>
      </c>
      <c r="D133" s="219">
        <f t="shared" si="44"/>
        <v>46692</v>
      </c>
      <c r="E133" s="220"/>
      <c r="F133" s="168">
        <f t="shared" si="41"/>
        <v>0</v>
      </c>
      <c r="G133" s="221"/>
      <c r="H133" s="220"/>
      <c r="I133" s="168">
        <f t="shared" si="42"/>
        <v>0</v>
      </c>
      <c r="J133" s="222"/>
      <c r="M133" s="219">
        <f t="shared" si="36"/>
        <v>46692</v>
      </c>
      <c r="N133" s="223"/>
      <c r="O133" s="223"/>
      <c r="P133" s="223"/>
      <c r="Q133" s="223"/>
      <c r="R133" s="223"/>
      <c r="S133" s="223"/>
      <c r="T133" s="223"/>
      <c r="U133" s="223"/>
      <c r="V133" s="223"/>
      <c r="W133" s="223"/>
      <c r="X133" s="223"/>
      <c r="Y133" s="223"/>
      <c r="Z133" s="223"/>
      <c r="AA133" s="223"/>
      <c r="AB133" s="223"/>
      <c r="AC133" s="195">
        <f t="shared" si="43"/>
        <v>0</v>
      </c>
      <c r="AD133" s="224"/>
    </row>
    <row r="134" spans="2:30" outlineLevel="1">
      <c r="B134" s="218"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8">
        <f>IF(C133&gt;0,C133+1,IF(DATE(YEAR('Basisdaten zum Projekt'!$C$5),MONTH('Basisdaten zum Projekt'!$C$5),1)=D134,1,0))</f>
        <v>69</v>
      </c>
      <c r="D134" s="219">
        <f t="shared" si="44"/>
        <v>46722</v>
      </c>
      <c r="E134" s="220"/>
      <c r="F134" s="168">
        <f t="shared" si="41"/>
        <v>0</v>
      </c>
      <c r="G134" s="221"/>
      <c r="H134" s="220"/>
      <c r="I134" s="168">
        <f t="shared" si="42"/>
        <v>0</v>
      </c>
      <c r="J134" s="222"/>
      <c r="M134" s="219">
        <f t="shared" si="36"/>
        <v>46722</v>
      </c>
      <c r="N134" s="223"/>
      <c r="O134" s="223"/>
      <c r="P134" s="223"/>
      <c r="Q134" s="223"/>
      <c r="R134" s="223"/>
      <c r="S134" s="223"/>
      <c r="T134" s="223"/>
      <c r="U134" s="223"/>
      <c r="V134" s="223"/>
      <c r="W134" s="223"/>
      <c r="X134" s="223"/>
      <c r="Y134" s="223"/>
      <c r="Z134" s="223"/>
      <c r="AA134" s="223"/>
      <c r="AB134" s="223"/>
      <c r="AC134" s="195">
        <f t="shared" si="43"/>
        <v>0</v>
      </c>
      <c r="AD134" s="224"/>
    </row>
    <row r="135" spans="2:30">
      <c r="B135" s="228"/>
      <c r="C135" s="229"/>
      <c r="D135" s="230">
        <f>D134</f>
        <v>46722</v>
      </c>
      <c r="E135" s="231"/>
      <c r="F135" s="232">
        <f>SUM(F123:F134)</f>
        <v>0</v>
      </c>
      <c r="G135" s="233">
        <f>SUM(G123:G134)</f>
        <v>0</v>
      </c>
      <c r="H135" s="234"/>
      <c r="I135" s="232">
        <f>SUM(I123:I134)</f>
        <v>0</v>
      </c>
      <c r="J135" s="233">
        <f>SUM(J123:J134)</f>
        <v>0</v>
      </c>
      <c r="M135" s="230">
        <f t="shared" si="36"/>
        <v>46722</v>
      </c>
      <c r="N135" s="236">
        <f>SUM(N123:N134)</f>
        <v>0</v>
      </c>
      <c r="O135" s="236">
        <f>SUM(O123:O134)</f>
        <v>0</v>
      </c>
      <c r="P135" s="236">
        <f>SUM(P123:P134)</f>
        <v>0</v>
      </c>
      <c r="Q135" s="236">
        <f>SUM(Q123:Q134)</f>
        <v>0</v>
      </c>
      <c r="R135" s="236">
        <f>SUM(R123:R134)</f>
        <v>0</v>
      </c>
      <c r="S135" s="236">
        <f t="shared" ref="S135:AB135" si="45">SUM(S123:S134)</f>
        <v>0</v>
      </c>
      <c r="T135" s="236">
        <f t="shared" si="45"/>
        <v>0</v>
      </c>
      <c r="U135" s="236">
        <f t="shared" si="45"/>
        <v>0</v>
      </c>
      <c r="V135" s="236">
        <f t="shared" si="45"/>
        <v>0</v>
      </c>
      <c r="W135" s="236">
        <f t="shared" si="45"/>
        <v>0</v>
      </c>
      <c r="X135" s="236">
        <f t="shared" si="45"/>
        <v>0</v>
      </c>
      <c r="Y135" s="236">
        <f t="shared" si="45"/>
        <v>0</v>
      </c>
      <c r="Z135" s="236">
        <f t="shared" si="45"/>
        <v>0</v>
      </c>
      <c r="AA135" s="236">
        <f t="shared" si="45"/>
        <v>0</v>
      </c>
      <c r="AB135" s="236">
        <f t="shared" si="45"/>
        <v>0</v>
      </c>
      <c r="AC135" s="236">
        <f>SUM(AC123:AC134)</f>
        <v>0</v>
      </c>
      <c r="AD135" s="224"/>
    </row>
    <row r="136" spans="2:30" ht="28.5" customHeight="1">
      <c r="B136" s="158"/>
      <c r="C136" s="158"/>
      <c r="N136" s="235">
        <f>IFERROR(N135/$H$6,0)</f>
        <v>0</v>
      </c>
      <c r="O136" s="235">
        <f>IFERROR(O135/$H$6,0)</f>
        <v>0</v>
      </c>
      <c r="P136" s="235">
        <f>IFERROR(P135/$H$6,0)</f>
        <v>0</v>
      </c>
      <c r="Q136" s="235">
        <f>IFERROR(Q135/$H$6,0)</f>
        <v>0</v>
      </c>
      <c r="R136" s="235">
        <f>IFERROR(R135/$H$6,0)</f>
        <v>0</v>
      </c>
      <c r="S136" s="235">
        <f t="shared" ref="S136:AB136" si="46">IFERROR(S135/$H$6,0)</f>
        <v>0</v>
      </c>
      <c r="T136" s="235">
        <f t="shared" si="46"/>
        <v>0</v>
      </c>
      <c r="U136" s="235">
        <f t="shared" si="46"/>
        <v>0</v>
      </c>
      <c r="V136" s="235">
        <f t="shared" si="46"/>
        <v>0</v>
      </c>
      <c r="W136" s="235">
        <f t="shared" si="46"/>
        <v>0</v>
      </c>
      <c r="X136" s="235">
        <f t="shared" si="46"/>
        <v>0</v>
      </c>
      <c r="Y136" s="235">
        <f t="shared" si="46"/>
        <v>0</v>
      </c>
      <c r="Z136" s="235">
        <f t="shared" si="46"/>
        <v>0</v>
      </c>
      <c r="AA136" s="235">
        <f t="shared" si="46"/>
        <v>0</v>
      </c>
      <c r="AB136" s="235">
        <f t="shared" si="46"/>
        <v>0</v>
      </c>
      <c r="AC136" s="235">
        <f>IFERROR(AC135/$H$6,0)</f>
        <v>0</v>
      </c>
      <c r="AD136" s="237" t="s">
        <v>394</v>
      </c>
    </row>
    <row r="137" spans="2:30">
      <c r="B137" s="158"/>
      <c r="C137" s="158"/>
      <c r="N137" s="238"/>
      <c r="O137" s="238"/>
      <c r="P137" s="238"/>
      <c r="Q137" s="238"/>
      <c r="R137" s="238"/>
      <c r="S137" s="239"/>
      <c r="T137" s="240"/>
      <c r="U137" s="241"/>
      <c r="V137" s="241"/>
      <c r="W137" s="241"/>
      <c r="X137" s="241"/>
      <c r="Y137" s="241"/>
      <c r="Z137" s="241"/>
      <c r="AA137" s="241"/>
      <c r="AB137" s="242"/>
      <c r="AC137" s="238"/>
      <c r="AD137" s="249"/>
    </row>
    <row r="138" spans="2:30" outlineLevel="1">
      <c r="B138" s="218"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8">
        <f>IF(C134&gt;0,C134+1,IF(DATE(YEAR('Basisdaten zum Projekt'!$C$5),MONTH('Basisdaten zum Projekt'!$C$5),1)=D138,1,0))</f>
        <v>70</v>
      </c>
      <c r="D138" s="219">
        <f>DATE(YEAR(D134),MONTH(D134)+1,DAY(D134))</f>
        <v>46753</v>
      </c>
      <c r="E138" s="244"/>
      <c r="F138" s="245">
        <f t="shared" ref="F138:F149" si="47">215/12*E138</f>
        <v>0</v>
      </c>
      <c r="G138" s="246"/>
      <c r="H138" s="244"/>
      <c r="I138" s="245">
        <f t="shared" ref="I138:I149" si="48">215/12*H138</f>
        <v>0</v>
      </c>
      <c r="J138" s="247"/>
      <c r="M138" s="219">
        <f t="shared" si="36"/>
        <v>46753</v>
      </c>
      <c r="N138" s="223"/>
      <c r="O138" s="223"/>
      <c r="P138" s="223"/>
      <c r="Q138" s="223"/>
      <c r="R138" s="223"/>
      <c r="S138" s="223"/>
      <c r="T138" s="223"/>
      <c r="U138" s="223"/>
      <c r="V138" s="223"/>
      <c r="W138" s="223"/>
      <c r="X138" s="223"/>
      <c r="Y138" s="223"/>
      <c r="Z138" s="223"/>
      <c r="AA138" s="223"/>
      <c r="AB138" s="223"/>
      <c r="AC138" s="195">
        <f t="shared" ref="AC138:AC149" si="49">SUM(N138:AB138)</f>
        <v>0</v>
      </c>
      <c r="AD138" s="224"/>
    </row>
    <row r="139" spans="2:30" outlineLevel="1">
      <c r="B139" s="218"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8">
        <f>IF(C138&gt;0,C138+1,IF(DATE(YEAR('Basisdaten zum Projekt'!$C$5),MONTH('Basisdaten zum Projekt'!$C$5),1)=D139,1,0))</f>
        <v>71</v>
      </c>
      <c r="D139" s="219">
        <f t="shared" ref="D139:D149" si="50">DATE(YEAR(D138),MONTH(D138)+1,DAY(D138))</f>
        <v>46784</v>
      </c>
      <c r="E139" s="220"/>
      <c r="F139" s="168">
        <f t="shared" si="47"/>
        <v>0</v>
      </c>
      <c r="G139" s="221"/>
      <c r="H139" s="220"/>
      <c r="I139" s="168">
        <f t="shared" si="48"/>
        <v>0</v>
      </c>
      <c r="J139" s="222"/>
      <c r="M139" s="219">
        <f t="shared" si="36"/>
        <v>46784</v>
      </c>
      <c r="N139" s="223"/>
      <c r="O139" s="223"/>
      <c r="P139" s="223"/>
      <c r="Q139" s="223"/>
      <c r="R139" s="223"/>
      <c r="S139" s="223"/>
      <c r="T139" s="223"/>
      <c r="U139" s="223"/>
      <c r="V139" s="223"/>
      <c r="W139" s="223"/>
      <c r="X139" s="223"/>
      <c r="Y139" s="223"/>
      <c r="Z139" s="223"/>
      <c r="AA139" s="223"/>
      <c r="AB139" s="223"/>
      <c r="AC139" s="195">
        <f t="shared" si="49"/>
        <v>0</v>
      </c>
      <c r="AD139" s="224"/>
    </row>
    <row r="140" spans="2:30" outlineLevel="1">
      <c r="B140" s="218"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8">
        <f>IF(C139&gt;0,C139+1,IF(DATE(YEAR('Basisdaten zum Projekt'!$C$5),MONTH('Basisdaten zum Projekt'!$C$5),1)=D140,1,0))</f>
        <v>72</v>
      </c>
      <c r="D140" s="219">
        <f t="shared" si="50"/>
        <v>46813</v>
      </c>
      <c r="E140" s="220"/>
      <c r="F140" s="168">
        <f t="shared" si="47"/>
        <v>0</v>
      </c>
      <c r="G140" s="221"/>
      <c r="H140" s="220"/>
      <c r="I140" s="168">
        <f t="shared" si="48"/>
        <v>0</v>
      </c>
      <c r="J140" s="222"/>
      <c r="M140" s="219">
        <f t="shared" si="36"/>
        <v>46813</v>
      </c>
      <c r="N140" s="223"/>
      <c r="O140" s="223"/>
      <c r="P140" s="223"/>
      <c r="Q140" s="223"/>
      <c r="R140" s="223"/>
      <c r="S140" s="223"/>
      <c r="T140" s="223"/>
      <c r="U140" s="223"/>
      <c r="V140" s="223"/>
      <c r="W140" s="223"/>
      <c r="X140" s="223"/>
      <c r="Y140" s="223"/>
      <c r="Z140" s="223"/>
      <c r="AA140" s="223"/>
      <c r="AB140" s="223"/>
      <c r="AC140" s="195">
        <f t="shared" si="49"/>
        <v>0</v>
      </c>
      <c r="AD140" s="224"/>
    </row>
    <row r="141" spans="2:30" outlineLevel="1">
      <c r="B141" s="218"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8">
        <f>IF(C140&gt;0,C140+1,IF(DATE(YEAR('Basisdaten zum Projekt'!$C$5),MONTH('Basisdaten zum Projekt'!$C$5),1)=D141,1,0))</f>
        <v>73</v>
      </c>
      <c r="D141" s="219">
        <f t="shared" si="50"/>
        <v>46844</v>
      </c>
      <c r="E141" s="220"/>
      <c r="F141" s="168">
        <f t="shared" si="47"/>
        <v>0</v>
      </c>
      <c r="G141" s="221"/>
      <c r="H141" s="220"/>
      <c r="I141" s="168">
        <f t="shared" si="48"/>
        <v>0</v>
      </c>
      <c r="J141" s="222"/>
      <c r="M141" s="219">
        <f t="shared" si="36"/>
        <v>46844</v>
      </c>
      <c r="N141" s="223"/>
      <c r="O141" s="223"/>
      <c r="P141" s="223"/>
      <c r="Q141" s="223"/>
      <c r="R141" s="223"/>
      <c r="S141" s="223"/>
      <c r="T141" s="223"/>
      <c r="U141" s="223"/>
      <c r="V141" s="223"/>
      <c r="W141" s="223"/>
      <c r="X141" s="223"/>
      <c r="Y141" s="223"/>
      <c r="Z141" s="223"/>
      <c r="AA141" s="223"/>
      <c r="AB141" s="223"/>
      <c r="AC141" s="195">
        <f t="shared" si="49"/>
        <v>0</v>
      </c>
      <c r="AD141" s="224"/>
    </row>
    <row r="142" spans="2:30" outlineLevel="1">
      <c r="B142" s="218"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8">
        <f>IF(C141&gt;0,C141+1,IF(DATE(YEAR('Basisdaten zum Projekt'!$C$5),MONTH('Basisdaten zum Projekt'!$C$5),1)=D142,1,0))</f>
        <v>74</v>
      </c>
      <c r="D142" s="219">
        <f t="shared" si="50"/>
        <v>46874</v>
      </c>
      <c r="E142" s="220"/>
      <c r="F142" s="168">
        <f t="shared" si="47"/>
        <v>0</v>
      </c>
      <c r="G142" s="221"/>
      <c r="H142" s="220"/>
      <c r="I142" s="168">
        <f t="shared" si="48"/>
        <v>0</v>
      </c>
      <c r="J142" s="222"/>
      <c r="M142" s="219">
        <f t="shared" si="36"/>
        <v>46874</v>
      </c>
      <c r="N142" s="223"/>
      <c r="O142" s="223"/>
      <c r="P142" s="223"/>
      <c r="Q142" s="223"/>
      <c r="R142" s="223"/>
      <c r="S142" s="223"/>
      <c r="T142" s="223"/>
      <c r="U142" s="223"/>
      <c r="V142" s="223"/>
      <c r="W142" s="223"/>
      <c r="X142" s="223"/>
      <c r="Y142" s="223"/>
      <c r="Z142" s="223"/>
      <c r="AA142" s="223"/>
      <c r="AB142" s="223"/>
      <c r="AC142" s="195">
        <f t="shared" si="49"/>
        <v>0</v>
      </c>
      <c r="AD142" s="224"/>
    </row>
    <row r="143" spans="2:30" outlineLevel="1">
      <c r="B143" s="218"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8">
        <f>IF(C142&gt;0,C142+1,IF(DATE(YEAR('Basisdaten zum Projekt'!$C$5),MONTH('Basisdaten zum Projekt'!$C$5),1)=D143,1,0))</f>
        <v>75</v>
      </c>
      <c r="D143" s="219">
        <f t="shared" si="50"/>
        <v>46905</v>
      </c>
      <c r="E143" s="220"/>
      <c r="F143" s="168">
        <f t="shared" si="47"/>
        <v>0</v>
      </c>
      <c r="G143" s="221"/>
      <c r="H143" s="220"/>
      <c r="I143" s="168">
        <f t="shared" si="48"/>
        <v>0</v>
      </c>
      <c r="J143" s="222"/>
      <c r="M143" s="219">
        <f t="shared" si="36"/>
        <v>46905</v>
      </c>
      <c r="N143" s="223"/>
      <c r="O143" s="223"/>
      <c r="P143" s="223"/>
      <c r="Q143" s="223"/>
      <c r="R143" s="223"/>
      <c r="S143" s="223"/>
      <c r="T143" s="223"/>
      <c r="U143" s="223"/>
      <c r="V143" s="223"/>
      <c r="W143" s="223"/>
      <c r="X143" s="223"/>
      <c r="Y143" s="223"/>
      <c r="Z143" s="223"/>
      <c r="AA143" s="223"/>
      <c r="AB143" s="223"/>
      <c r="AC143" s="195">
        <f t="shared" si="49"/>
        <v>0</v>
      </c>
      <c r="AD143" s="224"/>
    </row>
    <row r="144" spans="2:30" outlineLevel="1">
      <c r="B144" s="218"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8">
        <f>IF(C143&gt;0,C143+1,IF(DATE(YEAR('Basisdaten zum Projekt'!$C$5),MONTH('Basisdaten zum Projekt'!$C$5),1)=D144,1,0))</f>
        <v>76</v>
      </c>
      <c r="D144" s="219">
        <f t="shared" si="50"/>
        <v>46935</v>
      </c>
      <c r="E144" s="220"/>
      <c r="F144" s="168">
        <f t="shared" si="47"/>
        <v>0</v>
      </c>
      <c r="G144" s="221"/>
      <c r="H144" s="220"/>
      <c r="I144" s="168">
        <f t="shared" si="48"/>
        <v>0</v>
      </c>
      <c r="J144" s="222"/>
      <c r="M144" s="219">
        <f t="shared" si="36"/>
        <v>46935</v>
      </c>
      <c r="N144" s="223"/>
      <c r="O144" s="223"/>
      <c r="P144" s="223"/>
      <c r="Q144" s="223"/>
      <c r="R144" s="223"/>
      <c r="S144" s="223"/>
      <c r="T144" s="223"/>
      <c r="U144" s="223"/>
      <c r="V144" s="223"/>
      <c r="W144" s="223"/>
      <c r="X144" s="223"/>
      <c r="Y144" s="223"/>
      <c r="Z144" s="223"/>
      <c r="AA144" s="223"/>
      <c r="AB144" s="223"/>
      <c r="AC144" s="195">
        <f t="shared" si="49"/>
        <v>0</v>
      </c>
      <c r="AD144" s="224"/>
    </row>
    <row r="145" spans="1:30" outlineLevel="1">
      <c r="B145" s="218"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8">
        <f>IF(C144&gt;0,C144+1,IF(DATE(YEAR('Basisdaten zum Projekt'!$C$5),MONTH('Basisdaten zum Projekt'!$C$5),1)=D145,1,0))</f>
        <v>77</v>
      </c>
      <c r="D145" s="219">
        <f t="shared" si="50"/>
        <v>46966</v>
      </c>
      <c r="E145" s="220"/>
      <c r="F145" s="168">
        <f t="shared" si="47"/>
        <v>0</v>
      </c>
      <c r="G145" s="221"/>
      <c r="H145" s="220"/>
      <c r="I145" s="168">
        <f t="shared" si="48"/>
        <v>0</v>
      </c>
      <c r="J145" s="222"/>
      <c r="M145" s="219">
        <f t="shared" si="36"/>
        <v>46966</v>
      </c>
      <c r="N145" s="223"/>
      <c r="O145" s="223"/>
      <c r="P145" s="223"/>
      <c r="Q145" s="223"/>
      <c r="R145" s="223"/>
      <c r="S145" s="223"/>
      <c r="T145" s="223"/>
      <c r="U145" s="223"/>
      <c r="V145" s="223"/>
      <c r="W145" s="223"/>
      <c r="X145" s="223"/>
      <c r="Y145" s="223"/>
      <c r="Z145" s="223"/>
      <c r="AA145" s="223"/>
      <c r="AB145" s="223"/>
      <c r="AC145" s="195">
        <f t="shared" si="49"/>
        <v>0</v>
      </c>
      <c r="AD145" s="224"/>
    </row>
    <row r="146" spans="1:30" outlineLevel="1">
      <c r="B146" s="218"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8">
        <f>IF(C145&gt;0,C145+1,IF(DATE(YEAR('Basisdaten zum Projekt'!$C$5),MONTH('Basisdaten zum Projekt'!$C$5),1)=D146,1,0))</f>
        <v>78</v>
      </c>
      <c r="D146" s="219">
        <f t="shared" si="50"/>
        <v>46997</v>
      </c>
      <c r="E146" s="220"/>
      <c r="F146" s="168">
        <f t="shared" si="47"/>
        <v>0</v>
      </c>
      <c r="G146" s="221"/>
      <c r="H146" s="220"/>
      <c r="I146" s="168">
        <f t="shared" si="48"/>
        <v>0</v>
      </c>
      <c r="J146" s="222"/>
      <c r="M146" s="219">
        <f t="shared" si="36"/>
        <v>46997</v>
      </c>
      <c r="N146" s="223"/>
      <c r="O146" s="223"/>
      <c r="P146" s="223"/>
      <c r="Q146" s="223"/>
      <c r="R146" s="223"/>
      <c r="S146" s="223"/>
      <c r="T146" s="223"/>
      <c r="U146" s="223"/>
      <c r="V146" s="223"/>
      <c r="W146" s="223"/>
      <c r="X146" s="223"/>
      <c r="Y146" s="223"/>
      <c r="Z146" s="223"/>
      <c r="AA146" s="223"/>
      <c r="AB146" s="223"/>
      <c r="AC146" s="195">
        <f t="shared" si="49"/>
        <v>0</v>
      </c>
      <c r="AD146" s="224"/>
    </row>
    <row r="147" spans="1:30" outlineLevel="1">
      <c r="B147" s="218"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8">
        <f>IF(C146&gt;0,C146+1,IF(DATE(YEAR('Basisdaten zum Projekt'!$C$5),MONTH('Basisdaten zum Projekt'!$C$5),1)=D147,1,0))</f>
        <v>79</v>
      </c>
      <c r="D147" s="219">
        <f t="shared" si="50"/>
        <v>47027</v>
      </c>
      <c r="E147" s="220"/>
      <c r="F147" s="168">
        <f t="shared" si="47"/>
        <v>0</v>
      </c>
      <c r="G147" s="221"/>
      <c r="H147" s="220"/>
      <c r="I147" s="168">
        <f t="shared" si="48"/>
        <v>0</v>
      </c>
      <c r="J147" s="222"/>
      <c r="M147" s="219">
        <f t="shared" si="36"/>
        <v>47027</v>
      </c>
      <c r="N147" s="223"/>
      <c r="O147" s="223"/>
      <c r="P147" s="223"/>
      <c r="Q147" s="223"/>
      <c r="R147" s="223"/>
      <c r="S147" s="223"/>
      <c r="T147" s="223"/>
      <c r="U147" s="223"/>
      <c r="V147" s="223"/>
      <c r="W147" s="223"/>
      <c r="X147" s="223"/>
      <c r="Y147" s="223"/>
      <c r="Z147" s="223"/>
      <c r="AA147" s="223"/>
      <c r="AB147" s="223"/>
      <c r="AC147" s="195">
        <f t="shared" si="49"/>
        <v>0</v>
      </c>
      <c r="AD147" s="224"/>
    </row>
    <row r="148" spans="1:30" outlineLevel="1">
      <c r="B148" s="218"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8">
        <f>IF(C147&gt;0,C147+1,IF(DATE(YEAR('Basisdaten zum Projekt'!$C$5),MONTH('Basisdaten zum Projekt'!$C$5),1)=D148,1,0))</f>
        <v>80</v>
      </c>
      <c r="D148" s="219">
        <f t="shared" si="50"/>
        <v>47058</v>
      </c>
      <c r="E148" s="220"/>
      <c r="F148" s="168">
        <f t="shared" si="47"/>
        <v>0</v>
      </c>
      <c r="G148" s="221"/>
      <c r="H148" s="220"/>
      <c r="I148" s="168">
        <f t="shared" si="48"/>
        <v>0</v>
      </c>
      <c r="J148" s="222"/>
      <c r="M148" s="219">
        <f t="shared" si="36"/>
        <v>47058</v>
      </c>
      <c r="N148" s="223"/>
      <c r="O148" s="223"/>
      <c r="P148" s="223"/>
      <c r="Q148" s="223"/>
      <c r="R148" s="223"/>
      <c r="S148" s="223"/>
      <c r="T148" s="223"/>
      <c r="U148" s="223"/>
      <c r="V148" s="223"/>
      <c r="W148" s="223"/>
      <c r="X148" s="223"/>
      <c r="Y148" s="223"/>
      <c r="Z148" s="223"/>
      <c r="AA148" s="223"/>
      <c r="AB148" s="223"/>
      <c r="AC148" s="195">
        <f t="shared" si="49"/>
        <v>0</v>
      </c>
      <c r="AD148" s="224"/>
    </row>
    <row r="149" spans="1:30" outlineLevel="1">
      <c r="B149" s="218"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8">
        <f>IF(C148&gt;0,C148+1,IF(DATE(YEAR('Basisdaten zum Projekt'!$C$5),MONTH('Basisdaten zum Projekt'!$C$5),1)=D149,1,0))</f>
        <v>81</v>
      </c>
      <c r="D149" s="219">
        <f t="shared" si="50"/>
        <v>47088</v>
      </c>
      <c r="E149" s="220"/>
      <c r="F149" s="168">
        <f t="shared" si="47"/>
        <v>0</v>
      </c>
      <c r="G149" s="221"/>
      <c r="H149" s="220"/>
      <c r="I149" s="168">
        <f t="shared" si="48"/>
        <v>0</v>
      </c>
      <c r="J149" s="222"/>
      <c r="M149" s="219">
        <f t="shared" si="36"/>
        <v>47088</v>
      </c>
      <c r="N149" s="223"/>
      <c r="O149" s="223"/>
      <c r="P149" s="223"/>
      <c r="Q149" s="223"/>
      <c r="R149" s="223"/>
      <c r="S149" s="223"/>
      <c r="T149" s="223"/>
      <c r="U149" s="223"/>
      <c r="V149" s="223"/>
      <c r="W149" s="223"/>
      <c r="X149" s="223"/>
      <c r="Y149" s="223"/>
      <c r="Z149" s="223"/>
      <c r="AA149" s="223"/>
      <c r="AB149" s="223"/>
      <c r="AC149" s="195">
        <f t="shared" si="49"/>
        <v>0</v>
      </c>
      <c r="AD149" s="224"/>
    </row>
    <row r="150" spans="1:30">
      <c r="B150" s="228"/>
      <c r="C150" s="229"/>
      <c r="D150" s="230">
        <f>D149</f>
        <v>47088</v>
      </c>
      <c r="E150" s="231"/>
      <c r="F150" s="232">
        <f>SUM(F138:F149)</f>
        <v>0</v>
      </c>
      <c r="G150" s="233">
        <f>SUM(G138:G149)</f>
        <v>0</v>
      </c>
      <c r="H150" s="234"/>
      <c r="I150" s="232">
        <f>SUM(I138:I149)</f>
        <v>0</v>
      </c>
      <c r="J150" s="233">
        <f>SUM(J138:J149)</f>
        <v>0</v>
      </c>
      <c r="M150" s="230">
        <f t="shared" si="36"/>
        <v>47088</v>
      </c>
      <c r="N150" s="236">
        <f>SUM(N138:N149)</f>
        <v>0</v>
      </c>
      <c r="O150" s="236">
        <f>SUM(O138:O149)</f>
        <v>0</v>
      </c>
      <c r="P150" s="236">
        <f>SUM(P138:P149)</f>
        <v>0</v>
      </c>
      <c r="Q150" s="236">
        <f>SUM(Q138:Q149)</f>
        <v>0</v>
      </c>
      <c r="R150" s="236">
        <f>SUM(R138:R149)</f>
        <v>0</v>
      </c>
      <c r="S150" s="236">
        <f t="shared" ref="S150:AB150" si="51">SUM(S138:S149)</f>
        <v>0</v>
      </c>
      <c r="T150" s="236">
        <f t="shared" si="51"/>
        <v>0</v>
      </c>
      <c r="U150" s="236">
        <f t="shared" si="51"/>
        <v>0</v>
      </c>
      <c r="V150" s="236">
        <f t="shared" si="51"/>
        <v>0</v>
      </c>
      <c r="W150" s="236">
        <f t="shared" si="51"/>
        <v>0</v>
      </c>
      <c r="X150" s="236">
        <f t="shared" si="51"/>
        <v>0</v>
      </c>
      <c r="Y150" s="236">
        <f t="shared" si="51"/>
        <v>0</v>
      </c>
      <c r="Z150" s="236">
        <f t="shared" si="51"/>
        <v>0</v>
      </c>
      <c r="AA150" s="236">
        <f t="shared" si="51"/>
        <v>0</v>
      </c>
      <c r="AB150" s="236">
        <f t="shared" si="51"/>
        <v>0</v>
      </c>
      <c r="AC150" s="236">
        <f>SUM(AC138:AC149)</f>
        <v>0</v>
      </c>
      <c r="AD150" s="224"/>
    </row>
    <row r="151" spans="1:30" ht="28.5" customHeight="1">
      <c r="A151" s="158"/>
      <c r="B151" s="158"/>
      <c r="C151" s="158"/>
      <c r="D151" s="158"/>
      <c r="N151" s="235">
        <f>IFERROR(N150/$H$6,0)</f>
        <v>0</v>
      </c>
      <c r="O151" s="235">
        <f>IFERROR(O150/$H$6,0)</f>
        <v>0</v>
      </c>
      <c r="P151" s="235">
        <f>IFERROR(P150/$H$6,0)</f>
        <v>0</v>
      </c>
      <c r="Q151" s="235">
        <f>IFERROR(Q150/$H$6,0)</f>
        <v>0</v>
      </c>
      <c r="R151" s="235">
        <f>IFERROR(R150/$H$6,0)</f>
        <v>0</v>
      </c>
      <c r="S151" s="235">
        <f t="shared" ref="S151:AB151" si="52">IFERROR(S150/$H$6,0)</f>
        <v>0</v>
      </c>
      <c r="T151" s="235">
        <f t="shared" si="52"/>
        <v>0</v>
      </c>
      <c r="U151" s="235">
        <f t="shared" si="52"/>
        <v>0</v>
      </c>
      <c r="V151" s="235">
        <f t="shared" si="52"/>
        <v>0</v>
      </c>
      <c r="W151" s="235">
        <f t="shared" si="52"/>
        <v>0</v>
      </c>
      <c r="X151" s="235">
        <f t="shared" si="52"/>
        <v>0</v>
      </c>
      <c r="Y151" s="235">
        <f t="shared" si="52"/>
        <v>0</v>
      </c>
      <c r="Z151" s="235">
        <f t="shared" si="52"/>
        <v>0</v>
      </c>
      <c r="AA151" s="235">
        <f t="shared" si="52"/>
        <v>0</v>
      </c>
      <c r="AB151" s="235">
        <f t="shared" si="52"/>
        <v>0</v>
      </c>
      <c r="AC151" s="235">
        <f>IFERROR(AC150/$H$6,0)</f>
        <v>0</v>
      </c>
      <c r="AD151" s="237" t="s">
        <v>394</v>
      </c>
    </row>
    <row r="152" spans="1:30">
      <c r="A152" s="158"/>
      <c r="B152" s="158"/>
      <c r="C152" s="158"/>
      <c r="D152" s="158"/>
      <c r="N152" s="253"/>
      <c r="O152" s="253"/>
      <c r="P152" s="253"/>
      <c r="Q152" s="253"/>
      <c r="R152" s="253"/>
      <c r="S152" s="190"/>
      <c r="T152" s="190"/>
      <c r="U152" s="190"/>
      <c r="V152" s="190"/>
      <c r="W152" s="190"/>
      <c r="X152" s="190"/>
      <c r="Y152" s="190"/>
      <c r="Z152" s="190"/>
      <c r="AA152" s="190"/>
      <c r="AB152" s="190"/>
      <c r="AC152" s="253"/>
      <c r="AD152" s="249"/>
    </row>
    <row r="153" spans="1:30">
      <c r="L153" s="227"/>
      <c r="N153" s="190"/>
      <c r="O153" s="190"/>
      <c r="P153" s="190"/>
      <c r="Q153" s="190"/>
      <c r="R153" s="190"/>
      <c r="AC153" s="190"/>
    </row>
    <row r="154" spans="1:30">
      <c r="L154" s="227"/>
      <c r="N154" s="190"/>
      <c r="O154" s="190"/>
      <c r="P154" s="190"/>
      <c r="Q154" s="190"/>
      <c r="R154" s="190"/>
      <c r="AC154" s="190"/>
    </row>
    <row r="155" spans="1:30">
      <c r="N155" s="190"/>
      <c r="O155" s="190"/>
      <c r="P155" s="190"/>
      <c r="Q155" s="190"/>
      <c r="R155" s="190"/>
      <c r="AC155" s="190"/>
    </row>
    <row r="156" spans="1:30">
      <c r="N156" s="190"/>
      <c r="O156" s="190"/>
      <c r="P156" s="190"/>
      <c r="Q156" s="190"/>
      <c r="R156" s="190"/>
      <c r="AC156" s="190"/>
    </row>
    <row r="157" spans="1:30">
      <c r="N157" s="190"/>
      <c r="O157" s="190"/>
      <c r="P157" s="190"/>
      <c r="Q157" s="190"/>
      <c r="R157" s="190"/>
      <c r="AC157" s="190"/>
    </row>
    <row r="158" spans="1:30">
      <c r="N158" s="190"/>
      <c r="O158" s="190"/>
      <c r="P158" s="190"/>
      <c r="Q158" s="190"/>
      <c r="R158" s="190"/>
      <c r="AC158" s="190"/>
    </row>
    <row r="159" spans="1:30">
      <c r="N159" s="190"/>
      <c r="O159" s="190"/>
      <c r="P159" s="190"/>
      <c r="Q159" s="190"/>
      <c r="R159" s="190"/>
      <c r="AC159" s="190"/>
    </row>
    <row r="160" spans="1:30">
      <c r="N160" s="190"/>
      <c r="O160" s="190"/>
      <c r="P160" s="190"/>
      <c r="Q160" s="190"/>
      <c r="R160" s="190"/>
      <c r="AC160" s="190"/>
    </row>
    <row r="161" spans="14:29">
      <c r="N161" s="190"/>
      <c r="O161" s="190"/>
      <c r="P161" s="190"/>
      <c r="Q161" s="190"/>
      <c r="R161" s="190"/>
      <c r="AC161" s="190"/>
    </row>
    <row r="162" spans="14:29">
      <c r="N162" s="190"/>
      <c r="O162" s="190"/>
      <c r="P162" s="190"/>
      <c r="Q162" s="190"/>
      <c r="R162" s="190"/>
      <c r="AC162" s="190"/>
    </row>
    <row r="163" spans="14:29">
      <c r="N163" s="190"/>
      <c r="O163" s="190"/>
      <c r="P163" s="190"/>
      <c r="Q163" s="190"/>
      <c r="R163" s="190"/>
      <c r="AC163" s="190"/>
    </row>
    <row r="164" spans="14:29">
      <c r="N164" s="190"/>
      <c r="O164" s="190"/>
      <c r="P164" s="190"/>
      <c r="Q164" s="190"/>
      <c r="R164" s="190"/>
      <c r="AC164" s="190"/>
    </row>
    <row r="165" spans="14:29">
      <c r="N165" s="190"/>
      <c r="O165" s="190"/>
      <c r="P165" s="190"/>
      <c r="Q165" s="190"/>
      <c r="R165" s="190"/>
      <c r="AC165" s="190"/>
    </row>
    <row r="166" spans="14:29">
      <c r="N166" s="190"/>
      <c r="O166" s="190"/>
      <c r="P166" s="190"/>
      <c r="Q166" s="190"/>
      <c r="R166" s="190"/>
      <c r="AC166" s="190"/>
    </row>
    <row r="167" spans="14:29">
      <c r="N167" s="190"/>
      <c r="O167" s="190"/>
      <c r="P167" s="190"/>
      <c r="Q167" s="190"/>
      <c r="R167" s="190"/>
      <c r="AC167" s="190"/>
    </row>
    <row r="168" spans="14:29">
      <c r="N168" s="190"/>
      <c r="O168" s="190"/>
      <c r="P168" s="190"/>
      <c r="Q168" s="190"/>
      <c r="R168" s="190"/>
      <c r="AC168" s="190"/>
    </row>
    <row r="169" spans="14:29">
      <c r="N169" s="190"/>
      <c r="O169" s="190"/>
      <c r="P169" s="190"/>
      <c r="Q169" s="190"/>
      <c r="R169" s="190"/>
      <c r="AC169" s="190"/>
    </row>
    <row r="170" spans="14:29">
      <c r="N170" s="190"/>
      <c r="O170" s="190"/>
      <c r="P170" s="190"/>
      <c r="Q170" s="190"/>
      <c r="R170" s="190"/>
      <c r="AC170" s="190"/>
    </row>
    <row r="171" spans="14:29">
      <c r="N171" s="190"/>
      <c r="O171" s="190"/>
      <c r="P171" s="190"/>
      <c r="Q171" s="190"/>
      <c r="R171" s="190"/>
      <c r="AC171" s="190"/>
    </row>
    <row r="172" spans="14:29">
      <c r="N172" s="190"/>
      <c r="O172" s="190"/>
      <c r="P172" s="190"/>
      <c r="Q172" s="190"/>
      <c r="R172" s="190"/>
      <c r="AC172" s="190"/>
    </row>
    <row r="173" spans="14:29">
      <c r="N173" s="190"/>
      <c r="O173" s="190"/>
      <c r="P173" s="190"/>
      <c r="Q173" s="190"/>
      <c r="R173" s="190"/>
      <c r="AC173" s="190"/>
    </row>
    <row r="174" spans="14:29">
      <c r="N174" s="190"/>
      <c r="O174" s="190"/>
      <c r="P174" s="190"/>
      <c r="Q174" s="190"/>
      <c r="R174" s="190"/>
      <c r="AC174" s="190"/>
    </row>
    <row r="175" spans="14:29">
      <c r="N175" s="190"/>
      <c r="O175" s="190"/>
      <c r="P175" s="190"/>
      <c r="Q175" s="190"/>
      <c r="R175" s="190"/>
      <c r="AC175" s="190"/>
    </row>
    <row r="176" spans="14:29">
      <c r="N176" s="190"/>
      <c r="O176" s="190"/>
      <c r="P176" s="190"/>
      <c r="Q176" s="190"/>
      <c r="R176" s="190"/>
      <c r="AC176" s="190"/>
    </row>
    <row r="177" spans="14:18">
      <c r="N177" s="190"/>
      <c r="O177" s="190"/>
      <c r="P177" s="190"/>
      <c r="Q177" s="190"/>
      <c r="R177" s="190"/>
    </row>
    <row r="178" spans="14:18">
      <c r="N178" s="190"/>
      <c r="O178" s="190"/>
      <c r="P178" s="190"/>
      <c r="Q178" s="190"/>
      <c r="R178" s="190"/>
    </row>
    <row r="179" spans="14:18">
      <c r="N179" s="190"/>
      <c r="O179" s="190"/>
      <c r="P179" s="190"/>
      <c r="Q179" s="190"/>
      <c r="R179" s="190"/>
    </row>
    <row r="180" spans="14:18">
      <c r="N180" s="190"/>
      <c r="O180" s="190"/>
      <c r="P180" s="190"/>
      <c r="Q180" s="190"/>
      <c r="R180" s="190"/>
    </row>
  </sheetData>
  <mergeCells count="62">
    <mergeCell ref="C3:H3"/>
    <mergeCell ref="M3:AE3"/>
    <mergeCell ref="D6:E6"/>
    <mergeCell ref="C8:C13"/>
    <mergeCell ref="C14:C15"/>
    <mergeCell ref="D14:D15"/>
    <mergeCell ref="C17:K17"/>
    <mergeCell ref="M17:AE18"/>
    <mergeCell ref="C19:E19"/>
    <mergeCell ref="G19:I19"/>
    <mergeCell ref="A20:B20"/>
    <mergeCell ref="J21:J22"/>
    <mergeCell ref="A21:A22"/>
    <mergeCell ref="B21:B22"/>
    <mergeCell ref="C21:C22"/>
    <mergeCell ref="D21:D22"/>
    <mergeCell ref="E21:E22"/>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5:J26"/>
    <mergeCell ref="A25:A26"/>
    <mergeCell ref="B25:B26"/>
    <mergeCell ref="C25:C26"/>
    <mergeCell ref="D25:D26"/>
    <mergeCell ref="E25:E2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C32:I32"/>
    <mergeCell ref="H35:H41"/>
    <mergeCell ref="B44:J44"/>
    <mergeCell ref="M44:AE44"/>
    <mergeCell ref="E46:G46"/>
    <mergeCell ref="H46:J46"/>
    <mergeCell ref="N46:AC46"/>
  </mergeCells>
  <conditionalFormatting sqref="J30">
    <cfRule type="cellIs" dxfId="471" priority="221" operator="notEqual">
      <formula>0</formula>
    </cfRule>
  </conditionalFormatting>
  <conditionalFormatting sqref="C48:C59 F48 C93:C104 C108:C119 C123:C134 C138:C149 F50 G151:G186">
    <cfRule type="cellIs" dxfId="470" priority="220" operator="equal">
      <formula>0</formula>
    </cfRule>
  </conditionalFormatting>
  <conditionalFormatting sqref="AC48:AC59">
    <cfRule type="cellIs" dxfId="469" priority="219" operator="equal">
      <formula>0</formula>
    </cfRule>
  </conditionalFormatting>
  <conditionalFormatting sqref="F60:F62">
    <cfRule type="cellIs" dxfId="468" priority="218" operator="equal">
      <formula>0</formula>
    </cfRule>
  </conditionalFormatting>
  <conditionalFormatting sqref="F49">
    <cfRule type="cellIs" dxfId="467" priority="217" operator="equal">
      <formula>0</formula>
    </cfRule>
  </conditionalFormatting>
  <conditionalFormatting sqref="F75:F77">
    <cfRule type="cellIs" dxfId="466" priority="216" operator="equal">
      <formula>0</formula>
    </cfRule>
  </conditionalFormatting>
  <conditionalFormatting sqref="F90:F92">
    <cfRule type="cellIs" dxfId="465" priority="215" operator="equal">
      <formula>0</formula>
    </cfRule>
  </conditionalFormatting>
  <conditionalFormatting sqref="F105:F107">
    <cfRule type="cellIs" dxfId="464" priority="214" operator="equal">
      <formula>0</formula>
    </cfRule>
  </conditionalFormatting>
  <conditionalFormatting sqref="F120:F122">
    <cfRule type="cellIs" dxfId="463" priority="213" operator="equal">
      <formula>0</formula>
    </cfRule>
  </conditionalFormatting>
  <conditionalFormatting sqref="F135:F137">
    <cfRule type="cellIs" dxfId="462" priority="212" operator="equal">
      <formula>0</formula>
    </cfRule>
  </conditionalFormatting>
  <conditionalFormatting sqref="F51:F59">
    <cfRule type="cellIs" dxfId="461" priority="211" operator="equal">
      <formula>0</formula>
    </cfRule>
  </conditionalFormatting>
  <conditionalFormatting sqref="E42:H43 AC15:AC16">
    <cfRule type="cellIs" dxfId="460" priority="210" operator="equal">
      <formula>0</formula>
    </cfRule>
  </conditionalFormatting>
  <conditionalFormatting sqref="I43:J43">
    <cfRule type="cellIs" dxfId="459" priority="209" operator="notEqual">
      <formula>0</formula>
    </cfRule>
  </conditionalFormatting>
  <conditionalFormatting sqref="K30:K31">
    <cfRule type="cellIs" dxfId="458" priority="207" operator="notEqual">
      <formula>0</formula>
    </cfRule>
  </conditionalFormatting>
  <conditionalFormatting sqref="I42:J42">
    <cfRule type="cellIs" dxfId="457" priority="206" operator="equal">
      <formula>0</formula>
    </cfRule>
  </conditionalFormatting>
  <conditionalFormatting sqref="B93:B104 B108:B119 B122:B134 B138:B149 B48:B59">
    <cfRule type="cellIs" dxfId="456" priority="205" operator="equal">
      <formula>"P1"</formula>
    </cfRule>
  </conditionalFormatting>
  <conditionalFormatting sqref="B93:B104 B108:B119 B122:B134 B138:B149 B48:B59">
    <cfRule type="cellIs" dxfId="455" priority="204" operator="equal">
      <formula>"P2"</formula>
    </cfRule>
  </conditionalFormatting>
  <conditionalFormatting sqref="B93:B104 B108:B119 B122:B134 B138:B149 B48:B59">
    <cfRule type="cellIs" dxfId="454" priority="203" operator="equal">
      <formula>"P3"</formula>
    </cfRule>
  </conditionalFormatting>
  <conditionalFormatting sqref="B93:B104 B108:B119 B122:B134 B138:B149 B48:B59">
    <cfRule type="cellIs" dxfId="453" priority="202" operator="equal">
      <formula>"P4"</formula>
    </cfRule>
  </conditionalFormatting>
  <conditionalFormatting sqref="B93:B104 B108:B119 B123:B134 B138:B149 B48:B59">
    <cfRule type="cellIs" dxfId="452" priority="201" operator="equal">
      <formula>"P5"</formula>
    </cfRule>
  </conditionalFormatting>
  <conditionalFormatting sqref="I48 I50">
    <cfRule type="cellIs" dxfId="451" priority="200" operator="equal">
      <formula>0</formula>
    </cfRule>
  </conditionalFormatting>
  <conditionalFormatting sqref="I60">
    <cfRule type="cellIs" dxfId="450" priority="199" operator="equal">
      <formula>0</formula>
    </cfRule>
  </conditionalFormatting>
  <conditionalFormatting sqref="I49">
    <cfRule type="cellIs" dxfId="449" priority="198" operator="equal">
      <formula>0</formula>
    </cfRule>
  </conditionalFormatting>
  <conditionalFormatting sqref="I51:I59">
    <cfRule type="cellIs" dxfId="448" priority="197" operator="equal">
      <formula>0</formula>
    </cfRule>
  </conditionalFormatting>
  <conditionalFormatting sqref="I75">
    <cfRule type="cellIs" dxfId="447" priority="196" operator="equal">
      <formula>0</formula>
    </cfRule>
  </conditionalFormatting>
  <conditionalFormatting sqref="I90">
    <cfRule type="cellIs" dxfId="446" priority="195" operator="equal">
      <formula>0</formula>
    </cfRule>
  </conditionalFormatting>
  <conditionalFormatting sqref="I105">
    <cfRule type="cellIs" dxfId="445" priority="194" operator="equal">
      <formula>0</formula>
    </cfRule>
  </conditionalFormatting>
  <conditionalFormatting sqref="I120">
    <cfRule type="cellIs" dxfId="444" priority="193" operator="equal">
      <formula>0</formula>
    </cfRule>
  </conditionalFormatting>
  <conditionalFormatting sqref="I135">
    <cfRule type="cellIs" dxfId="443" priority="192" operator="equal">
      <formula>0</formula>
    </cfRule>
  </conditionalFormatting>
  <conditionalFormatting sqref="H62">
    <cfRule type="cellIs" dxfId="442" priority="191" operator="equal">
      <formula>0</formula>
    </cfRule>
  </conditionalFormatting>
  <conditionalFormatting sqref="H77">
    <cfRule type="cellIs" dxfId="441" priority="190" operator="equal">
      <formula>0</formula>
    </cfRule>
  </conditionalFormatting>
  <conditionalFormatting sqref="H92">
    <cfRule type="cellIs" dxfId="440" priority="189" operator="equal">
      <formula>0</formula>
    </cfRule>
  </conditionalFormatting>
  <conditionalFormatting sqref="H107">
    <cfRule type="cellIs" dxfId="439" priority="188" operator="equal">
      <formula>0</formula>
    </cfRule>
  </conditionalFormatting>
  <conditionalFormatting sqref="H122">
    <cfRule type="cellIs" dxfId="438" priority="187" operator="equal">
      <formula>0</formula>
    </cfRule>
  </conditionalFormatting>
  <conditionalFormatting sqref="H137">
    <cfRule type="cellIs" dxfId="437" priority="186" operator="equal">
      <formula>0</formula>
    </cfRule>
  </conditionalFormatting>
  <conditionalFormatting sqref="F63 F65">
    <cfRule type="cellIs" dxfId="436" priority="185" operator="equal">
      <formula>0</formula>
    </cfRule>
  </conditionalFormatting>
  <conditionalFormatting sqref="F64">
    <cfRule type="cellIs" dxfId="435" priority="184" operator="equal">
      <formula>0</formula>
    </cfRule>
  </conditionalFormatting>
  <conditionalFormatting sqref="F66:F74">
    <cfRule type="cellIs" dxfId="434" priority="183" operator="equal">
      <formula>0</formula>
    </cfRule>
  </conditionalFormatting>
  <conditionalFormatting sqref="I63 I65">
    <cfRule type="cellIs" dxfId="433" priority="182" operator="equal">
      <formula>0</formula>
    </cfRule>
  </conditionalFormatting>
  <conditionalFormatting sqref="I64">
    <cfRule type="cellIs" dxfId="432" priority="181" operator="equal">
      <formula>0</formula>
    </cfRule>
  </conditionalFormatting>
  <conditionalFormatting sqref="I66:I74">
    <cfRule type="cellIs" dxfId="431" priority="180" operator="equal">
      <formula>0</formula>
    </cfRule>
  </conditionalFormatting>
  <conditionalFormatting sqref="E66:E74">
    <cfRule type="expression" dxfId="430" priority="179">
      <formula>$B66=""</formula>
    </cfRule>
  </conditionalFormatting>
  <conditionalFormatting sqref="G66:G74">
    <cfRule type="expression" dxfId="429" priority="178">
      <formula>$B66=""</formula>
    </cfRule>
  </conditionalFormatting>
  <conditionalFormatting sqref="H66:H74">
    <cfRule type="expression" dxfId="428" priority="177">
      <formula>$B66=""</formula>
    </cfRule>
  </conditionalFormatting>
  <conditionalFormatting sqref="J66:J74">
    <cfRule type="expression" dxfId="427" priority="176">
      <formula>$B66=""</formula>
    </cfRule>
  </conditionalFormatting>
  <conditionalFormatting sqref="F78 F80">
    <cfRule type="cellIs" dxfId="426" priority="175" operator="equal">
      <formula>0</formula>
    </cfRule>
  </conditionalFormatting>
  <conditionalFormatting sqref="F79">
    <cfRule type="cellIs" dxfId="425" priority="174" operator="equal">
      <formula>0</formula>
    </cfRule>
  </conditionalFormatting>
  <conditionalFormatting sqref="F81:F89">
    <cfRule type="cellIs" dxfId="424" priority="173" operator="equal">
      <formula>0</formula>
    </cfRule>
  </conditionalFormatting>
  <conditionalFormatting sqref="I78 I80">
    <cfRule type="cellIs" dxfId="423" priority="172" operator="equal">
      <formula>0</formula>
    </cfRule>
  </conditionalFormatting>
  <conditionalFormatting sqref="I79">
    <cfRule type="cellIs" dxfId="422" priority="171" operator="equal">
      <formula>0</formula>
    </cfRule>
  </conditionalFormatting>
  <conditionalFormatting sqref="I81:I89">
    <cfRule type="cellIs" dxfId="421" priority="170" operator="equal">
      <formula>0</formula>
    </cfRule>
  </conditionalFormatting>
  <conditionalFormatting sqref="E78:E89">
    <cfRule type="expression" dxfId="420" priority="169">
      <formula>$B78=""</formula>
    </cfRule>
  </conditionalFormatting>
  <conditionalFormatting sqref="G78:G89">
    <cfRule type="expression" dxfId="419" priority="168">
      <formula>$B78=""</formula>
    </cfRule>
  </conditionalFormatting>
  <conditionalFormatting sqref="H78:H89">
    <cfRule type="expression" dxfId="418" priority="167">
      <formula>$B78=""</formula>
    </cfRule>
  </conditionalFormatting>
  <conditionalFormatting sqref="J78:J89">
    <cfRule type="expression" dxfId="417" priority="166">
      <formula>$B78=""</formula>
    </cfRule>
  </conditionalFormatting>
  <conditionalFormatting sqref="F93 F95">
    <cfRule type="cellIs" dxfId="416" priority="165" operator="equal">
      <formula>0</formula>
    </cfRule>
  </conditionalFormatting>
  <conditionalFormatting sqref="F94">
    <cfRule type="cellIs" dxfId="415" priority="164" operator="equal">
      <formula>0</formula>
    </cfRule>
  </conditionalFormatting>
  <conditionalFormatting sqref="F96:F104">
    <cfRule type="cellIs" dxfId="414" priority="163" operator="equal">
      <formula>0</formula>
    </cfRule>
  </conditionalFormatting>
  <conditionalFormatting sqref="I93 I95">
    <cfRule type="cellIs" dxfId="413" priority="162" operator="equal">
      <formula>0</formula>
    </cfRule>
  </conditionalFormatting>
  <conditionalFormatting sqref="I94">
    <cfRule type="cellIs" dxfId="412" priority="161" operator="equal">
      <formula>0</formula>
    </cfRule>
  </conditionalFormatting>
  <conditionalFormatting sqref="I96:I104">
    <cfRule type="cellIs" dxfId="411" priority="160" operator="equal">
      <formula>0</formula>
    </cfRule>
  </conditionalFormatting>
  <conditionalFormatting sqref="E93:E104">
    <cfRule type="expression" dxfId="410" priority="159">
      <formula>$B93=""</formula>
    </cfRule>
  </conditionalFormatting>
  <conditionalFormatting sqref="G93:G104">
    <cfRule type="expression" dxfId="409" priority="158">
      <formula>$B93=""</formula>
    </cfRule>
  </conditionalFormatting>
  <conditionalFormatting sqref="H93:H104">
    <cfRule type="expression" dxfId="408" priority="157">
      <formula>$B93=""</formula>
    </cfRule>
  </conditionalFormatting>
  <conditionalFormatting sqref="J93:J104">
    <cfRule type="expression" dxfId="407" priority="156">
      <formula>$B93=""</formula>
    </cfRule>
  </conditionalFormatting>
  <conditionalFormatting sqref="F108 F110">
    <cfRule type="cellIs" dxfId="406" priority="155" operator="equal">
      <formula>0</formula>
    </cfRule>
  </conditionalFormatting>
  <conditionalFormatting sqref="F109">
    <cfRule type="cellIs" dxfId="405" priority="154" operator="equal">
      <formula>0</formula>
    </cfRule>
  </conditionalFormatting>
  <conditionalFormatting sqref="F111:F119">
    <cfRule type="cellIs" dxfId="404" priority="153" operator="equal">
      <formula>0</formula>
    </cfRule>
  </conditionalFormatting>
  <conditionalFormatting sqref="I108 I110">
    <cfRule type="cellIs" dxfId="403" priority="152" operator="equal">
      <formula>0</formula>
    </cfRule>
  </conditionalFormatting>
  <conditionalFormatting sqref="I109">
    <cfRule type="cellIs" dxfId="402" priority="151" operator="equal">
      <formula>0</formula>
    </cfRule>
  </conditionalFormatting>
  <conditionalFormatting sqref="I111:I119">
    <cfRule type="cellIs" dxfId="401" priority="150" operator="equal">
      <formula>0</formula>
    </cfRule>
  </conditionalFormatting>
  <conditionalFormatting sqref="E108:E119">
    <cfRule type="expression" dxfId="400" priority="149">
      <formula>$B108=""</formula>
    </cfRule>
  </conditionalFormatting>
  <conditionalFormatting sqref="G108:G119">
    <cfRule type="expression" dxfId="399" priority="148">
      <formula>$B108=""</formula>
    </cfRule>
  </conditionalFormatting>
  <conditionalFormatting sqref="H108:H119">
    <cfRule type="expression" dxfId="398" priority="147">
      <formula>$B108=""</formula>
    </cfRule>
  </conditionalFormatting>
  <conditionalFormatting sqref="J108:J119">
    <cfRule type="expression" dxfId="397" priority="146">
      <formula>$B108=""</formula>
    </cfRule>
  </conditionalFormatting>
  <conditionalFormatting sqref="F123 F125">
    <cfRule type="cellIs" dxfId="396" priority="145" operator="equal">
      <formula>0</formula>
    </cfRule>
  </conditionalFormatting>
  <conditionalFormatting sqref="F124">
    <cfRule type="cellIs" dxfId="395" priority="144" operator="equal">
      <formula>0</formula>
    </cfRule>
  </conditionalFormatting>
  <conditionalFormatting sqref="F126:F134">
    <cfRule type="cellIs" dxfId="394" priority="143" operator="equal">
      <formula>0</formula>
    </cfRule>
  </conditionalFormatting>
  <conditionalFormatting sqref="I123 I125">
    <cfRule type="cellIs" dxfId="393" priority="142" operator="equal">
      <formula>0</formula>
    </cfRule>
  </conditionalFormatting>
  <conditionalFormatting sqref="I124">
    <cfRule type="cellIs" dxfId="392" priority="141" operator="equal">
      <formula>0</formula>
    </cfRule>
  </conditionalFormatting>
  <conditionalFormatting sqref="I126:I134">
    <cfRule type="cellIs" dxfId="391" priority="140" operator="equal">
      <formula>0</formula>
    </cfRule>
  </conditionalFormatting>
  <conditionalFormatting sqref="E123:E134">
    <cfRule type="expression" dxfId="390" priority="139">
      <formula>$B123=""</formula>
    </cfRule>
  </conditionalFormatting>
  <conditionalFormatting sqref="G123:G134">
    <cfRule type="expression" dxfId="389" priority="138">
      <formula>$B123=""</formula>
    </cfRule>
  </conditionalFormatting>
  <conditionalFormatting sqref="H123:H134">
    <cfRule type="expression" dxfId="388" priority="137">
      <formula>$B123=""</formula>
    </cfRule>
  </conditionalFormatting>
  <conditionalFormatting sqref="J123:J134">
    <cfRule type="expression" dxfId="387" priority="136">
      <formula>$B123=""</formula>
    </cfRule>
  </conditionalFormatting>
  <conditionalFormatting sqref="F150">
    <cfRule type="cellIs" dxfId="386" priority="135" operator="equal">
      <formula>0</formula>
    </cfRule>
  </conditionalFormatting>
  <conditionalFormatting sqref="I150">
    <cfRule type="cellIs" dxfId="385" priority="134" operator="equal">
      <formula>0</formula>
    </cfRule>
  </conditionalFormatting>
  <conditionalFormatting sqref="F138 F140">
    <cfRule type="cellIs" dxfId="384" priority="133" operator="equal">
      <formula>0</formula>
    </cfRule>
  </conditionalFormatting>
  <conditionalFormatting sqref="F139">
    <cfRule type="cellIs" dxfId="383" priority="132" operator="equal">
      <formula>0</formula>
    </cfRule>
  </conditionalFormatting>
  <conditionalFormatting sqref="F141:F149">
    <cfRule type="cellIs" dxfId="382" priority="131" operator="equal">
      <formula>0</formula>
    </cfRule>
  </conditionalFormatting>
  <conditionalFormatting sqref="I138 I140">
    <cfRule type="cellIs" dxfId="381" priority="130" operator="equal">
      <formula>0</formula>
    </cfRule>
  </conditionalFormatting>
  <conditionalFormatting sqref="I139">
    <cfRule type="cellIs" dxfId="380" priority="129" operator="equal">
      <formula>0</formula>
    </cfRule>
  </conditionalFormatting>
  <conditionalFormatting sqref="I141:I149">
    <cfRule type="cellIs" dxfId="379" priority="128" operator="equal">
      <formula>0</formula>
    </cfRule>
  </conditionalFormatting>
  <conditionalFormatting sqref="E138:E149">
    <cfRule type="expression" dxfId="378" priority="127">
      <formula>$B138=""</formula>
    </cfRule>
  </conditionalFormatting>
  <conditionalFormatting sqref="G138:G149">
    <cfRule type="expression" dxfId="377" priority="126">
      <formula>$B138=""</formula>
    </cfRule>
  </conditionalFormatting>
  <conditionalFormatting sqref="H138:H149">
    <cfRule type="expression" dxfId="376" priority="125">
      <formula>$B138=""</formula>
    </cfRule>
  </conditionalFormatting>
  <conditionalFormatting sqref="J138:J149">
    <cfRule type="expression" dxfId="375" priority="124">
      <formula>$B138=""</formula>
    </cfRule>
  </conditionalFormatting>
  <conditionalFormatting sqref="E57:E59">
    <cfRule type="expression" dxfId="374" priority="123">
      <formula>$B57=""</formula>
    </cfRule>
  </conditionalFormatting>
  <conditionalFormatting sqref="E55:E56">
    <cfRule type="expression" dxfId="373" priority="122">
      <formula>$B55=""</formula>
    </cfRule>
  </conditionalFormatting>
  <conditionalFormatting sqref="G57:G59">
    <cfRule type="expression" dxfId="372" priority="121">
      <formula>$B57=""</formula>
    </cfRule>
  </conditionalFormatting>
  <conditionalFormatting sqref="G55:G56">
    <cfRule type="expression" dxfId="371" priority="120">
      <formula>$B55=""</formula>
    </cfRule>
  </conditionalFormatting>
  <conditionalFormatting sqref="H57:H59">
    <cfRule type="expression" dxfId="370" priority="119">
      <formula>$B57=""</formula>
    </cfRule>
  </conditionalFormatting>
  <conditionalFormatting sqref="H55:H56">
    <cfRule type="expression" dxfId="369" priority="118">
      <formula>$B55=""</formula>
    </cfRule>
  </conditionalFormatting>
  <conditionalFormatting sqref="J57:J59">
    <cfRule type="expression" dxfId="368" priority="117">
      <formula>$B57=""</formula>
    </cfRule>
  </conditionalFormatting>
  <conditionalFormatting sqref="J55:J56">
    <cfRule type="expression" dxfId="367" priority="116">
      <formula>$B55=""</formula>
    </cfRule>
  </conditionalFormatting>
  <conditionalFormatting sqref="G63">
    <cfRule type="expression" dxfId="366" priority="115">
      <formula>$B63=""</formula>
    </cfRule>
  </conditionalFormatting>
  <conditionalFormatting sqref="H63">
    <cfRule type="expression" dxfId="365" priority="114">
      <formula>$B63=""</formula>
    </cfRule>
  </conditionalFormatting>
  <conditionalFormatting sqref="J63">
    <cfRule type="expression" dxfId="364" priority="113">
      <formula>$B63=""</formula>
    </cfRule>
  </conditionalFormatting>
  <conditionalFormatting sqref="N11:R14 AD11:AD14">
    <cfRule type="cellIs" dxfId="363" priority="112" operator="equal">
      <formula>0</formula>
    </cfRule>
  </conditionalFormatting>
  <conditionalFormatting sqref="N6">
    <cfRule type="cellIs" dxfId="362" priority="111" operator="equal">
      <formula>0</formula>
    </cfRule>
  </conditionalFormatting>
  <conditionalFormatting sqref="N6:AB14 AD6:AD14">
    <cfRule type="cellIs" dxfId="361" priority="110" operator="equal">
      <formula>0</formula>
    </cfRule>
  </conditionalFormatting>
  <conditionalFormatting sqref="AD28 AD26 AD24 AD22">
    <cfRule type="cellIs" dxfId="360" priority="109" operator="equal">
      <formula>0</formula>
    </cfRule>
  </conditionalFormatting>
  <conditionalFormatting sqref="AE22:AE26">
    <cfRule type="cellIs" dxfId="359" priority="108" operator="equal">
      <formula>"""adjustment needed"""</formula>
    </cfRule>
  </conditionalFormatting>
  <conditionalFormatting sqref="AE22 AE24 AE26">
    <cfRule type="cellIs" dxfId="358" priority="107" operator="equal">
      <formula>"adjustment needed"</formula>
    </cfRule>
  </conditionalFormatting>
  <conditionalFormatting sqref="AE28">
    <cfRule type="cellIs" dxfId="357" priority="106" operator="equal">
      <formula>"""adjustment needed"""</formula>
    </cfRule>
  </conditionalFormatting>
  <conditionalFormatting sqref="AE28">
    <cfRule type="cellIs" dxfId="356" priority="105" operator="equal">
      <formula>"adjustment needed"</formula>
    </cfRule>
  </conditionalFormatting>
  <conditionalFormatting sqref="AD21:AD29">
    <cfRule type="cellIs" dxfId="355" priority="104" operator="equal">
      <formula>0</formula>
    </cfRule>
  </conditionalFormatting>
  <conditionalFormatting sqref="C63:C74">
    <cfRule type="cellIs" dxfId="354" priority="103" operator="equal">
      <formula>0</formula>
    </cfRule>
  </conditionalFormatting>
  <conditionalFormatting sqref="B63 B65:B74">
    <cfRule type="cellIs" dxfId="353" priority="102" operator="equal">
      <formula>"P4"</formula>
    </cfRule>
  </conditionalFormatting>
  <conditionalFormatting sqref="B63 B65:B74">
    <cfRule type="cellIs" dxfId="352" priority="100" operator="equal">
      <formula>"P1"</formula>
    </cfRule>
  </conditionalFormatting>
  <conditionalFormatting sqref="B63 B65:B74">
    <cfRule type="cellIs" dxfId="351" priority="99" operator="equal">
      <formula>"P2"</formula>
    </cfRule>
  </conditionalFormatting>
  <conditionalFormatting sqref="B63 B65:B74">
    <cfRule type="cellIs" dxfId="350" priority="98" operator="equal">
      <formula>"P3"</formula>
    </cfRule>
  </conditionalFormatting>
  <conditionalFormatting sqref="B63 B65:B74">
    <cfRule type="cellIs" dxfId="349" priority="97" operator="equal">
      <formula>"P5"</formula>
    </cfRule>
  </conditionalFormatting>
  <conditionalFormatting sqref="C78:C89">
    <cfRule type="cellIs" dxfId="348" priority="96" operator="equal">
      <formula>0</formula>
    </cfRule>
  </conditionalFormatting>
  <conditionalFormatting sqref="B78:B89">
    <cfRule type="cellIs" dxfId="347" priority="94" operator="equal">
      <formula>"P1"</formula>
    </cfRule>
  </conditionalFormatting>
  <conditionalFormatting sqref="B78:B89">
    <cfRule type="cellIs" dxfId="346" priority="93" operator="equal">
      <formula>"P2"</formula>
    </cfRule>
  </conditionalFormatting>
  <conditionalFormatting sqref="B78:B89">
    <cfRule type="cellIs" dxfId="345" priority="92" operator="equal">
      <formula>"P3"</formula>
    </cfRule>
  </conditionalFormatting>
  <conditionalFormatting sqref="B78:B89">
    <cfRule type="cellIs" dxfId="344" priority="91" operator="equal">
      <formula>"P4"</formula>
    </cfRule>
  </conditionalFormatting>
  <conditionalFormatting sqref="B78:B89">
    <cfRule type="cellIs" dxfId="343" priority="90" operator="equal">
      <formula>"P5"</formula>
    </cfRule>
  </conditionalFormatting>
  <conditionalFormatting sqref="E48:E51">
    <cfRule type="expression" dxfId="342" priority="89">
      <formula>$B48=""</formula>
    </cfRule>
  </conditionalFormatting>
  <conditionalFormatting sqref="G48:G51">
    <cfRule type="expression" dxfId="341" priority="88">
      <formula>$B48=""</formula>
    </cfRule>
  </conditionalFormatting>
  <conditionalFormatting sqref="H48:H51">
    <cfRule type="expression" dxfId="340" priority="87">
      <formula>$B48=""</formula>
    </cfRule>
  </conditionalFormatting>
  <conditionalFormatting sqref="J48:J49">
    <cfRule type="expression" dxfId="339" priority="86">
      <formula>$B48=""</formula>
    </cfRule>
  </conditionalFormatting>
  <conditionalFormatting sqref="J50:J51">
    <cfRule type="expression" dxfId="338" priority="85">
      <formula>$B50=""</formula>
    </cfRule>
  </conditionalFormatting>
  <conditionalFormatting sqref="E63">
    <cfRule type="expression" dxfId="337" priority="84">
      <formula>$B63=""</formula>
    </cfRule>
  </conditionalFormatting>
  <conditionalFormatting sqref="H35:H41">
    <cfRule type="expression" dxfId="336" priority="83">
      <formula>$D14="yes"</formula>
    </cfRule>
  </conditionalFormatting>
  <conditionalFormatting sqref="B64">
    <cfRule type="cellIs" dxfId="335" priority="82" operator="equal">
      <formula>"P1"</formula>
    </cfRule>
  </conditionalFormatting>
  <conditionalFormatting sqref="B64">
    <cfRule type="cellIs" dxfId="334" priority="81" operator="equal">
      <formula>"P2"</formula>
    </cfRule>
  </conditionalFormatting>
  <conditionalFormatting sqref="B64">
    <cfRule type="cellIs" dxfId="333" priority="80" operator="equal">
      <formula>"P3"</formula>
    </cfRule>
  </conditionalFormatting>
  <conditionalFormatting sqref="B64">
    <cfRule type="cellIs" dxfId="332" priority="79" operator="equal">
      <formula>"P4"</formula>
    </cfRule>
  </conditionalFormatting>
  <conditionalFormatting sqref="B64">
    <cfRule type="cellIs" dxfId="331" priority="78" operator="equal">
      <formula>"P5"</formula>
    </cfRule>
  </conditionalFormatting>
  <conditionalFormatting sqref="D48:D60">
    <cfRule type="expression" dxfId="330" priority="77">
      <formula>$D$48=0</formula>
    </cfRule>
  </conditionalFormatting>
  <conditionalFormatting sqref="D49:D59">
    <cfRule type="cellIs" dxfId="329" priority="76" operator="equal">
      <formula>0</formula>
    </cfRule>
  </conditionalFormatting>
  <conditionalFormatting sqref="D63:D75">
    <cfRule type="expression" dxfId="328" priority="75">
      <formula>$D$48=0</formula>
    </cfRule>
  </conditionalFormatting>
  <conditionalFormatting sqref="D64:D74">
    <cfRule type="cellIs" dxfId="327" priority="74" operator="equal">
      <formula>0</formula>
    </cfRule>
  </conditionalFormatting>
  <conditionalFormatting sqref="D78:D90">
    <cfRule type="expression" dxfId="326" priority="73">
      <formula>$D$48=0</formula>
    </cfRule>
  </conditionalFormatting>
  <conditionalFormatting sqref="D79:D89">
    <cfRule type="cellIs" dxfId="325" priority="72" operator="equal">
      <formula>0</formula>
    </cfRule>
  </conditionalFormatting>
  <conditionalFormatting sqref="D93:D105">
    <cfRule type="expression" dxfId="324" priority="71">
      <formula>$D$48=0</formula>
    </cfRule>
  </conditionalFormatting>
  <conditionalFormatting sqref="D94:D104">
    <cfRule type="cellIs" dxfId="323" priority="70" operator="equal">
      <formula>0</formula>
    </cfRule>
  </conditionalFormatting>
  <conditionalFormatting sqref="D108:D120">
    <cfRule type="expression" dxfId="322" priority="69">
      <formula>$D$48=0</formula>
    </cfRule>
  </conditionalFormatting>
  <conditionalFormatting sqref="D109:D119">
    <cfRule type="cellIs" dxfId="321" priority="68" operator="equal">
      <formula>0</formula>
    </cfRule>
  </conditionalFormatting>
  <conditionalFormatting sqref="D123:D135">
    <cfRule type="expression" dxfId="320" priority="67">
      <formula>$D$48=0</formula>
    </cfRule>
  </conditionalFormatting>
  <conditionalFormatting sqref="D124:D134">
    <cfRule type="cellIs" dxfId="319" priority="66" operator="equal">
      <formula>0</formula>
    </cfRule>
  </conditionalFormatting>
  <conditionalFormatting sqref="D138:D150">
    <cfRule type="expression" dxfId="318" priority="65">
      <formula>$D$48=0</formula>
    </cfRule>
  </conditionalFormatting>
  <conditionalFormatting sqref="D139:D149">
    <cfRule type="cellIs" dxfId="317" priority="64" operator="equal">
      <formula>0</formula>
    </cfRule>
  </conditionalFormatting>
  <conditionalFormatting sqref="M48:M59">
    <cfRule type="expression" dxfId="316" priority="63">
      <formula>$D$48=0</formula>
    </cfRule>
  </conditionalFormatting>
  <conditionalFormatting sqref="M49:M59">
    <cfRule type="cellIs" dxfId="315" priority="62" operator="equal">
      <formula>0</formula>
    </cfRule>
  </conditionalFormatting>
  <conditionalFormatting sqref="N62:S62 N77:S77 N92:S92 N107:S107 N122:S122 N137:S137 N60:AC61 N75:AC76 N90:AC91 N105:AC106 N120:AC121 N135:AC136 N150:AC151">
    <cfRule type="cellIs" dxfId="314" priority="46" operator="equal">
      <formula>0</formula>
    </cfRule>
  </conditionalFormatting>
  <conditionalFormatting sqref="AC63:AC74 AC78:AC89 AC93:AC104 AC108:AC119 AC123:AC134 AC138:AC149">
    <cfRule type="cellIs" dxfId="313" priority="45" operator="equal">
      <formula>0</formula>
    </cfRule>
  </conditionalFormatting>
  <conditionalFormatting sqref="U62:AC62 U77:AC77 U92:AC92 U107:AC107 U122:AC122 U137:AC137 AC63:AC74 AC78:AC89 AC93:AC104 AC108:AC119 AC123:AC134 AC138:AC149">
    <cfRule type="cellIs" dxfId="312" priority="44" operator="equal">
      <formula>0</formula>
    </cfRule>
  </conditionalFormatting>
  <conditionalFormatting sqref="M60">
    <cfRule type="expression" dxfId="311" priority="43">
      <formula>$D$48=0</formula>
    </cfRule>
  </conditionalFormatting>
  <conditionalFormatting sqref="M63:M75">
    <cfRule type="expression" dxfId="310" priority="42">
      <formula>$D$48=0</formula>
    </cfRule>
  </conditionalFormatting>
  <conditionalFormatting sqref="M64:M74">
    <cfRule type="cellIs" dxfId="309" priority="41" operator="equal">
      <formula>0</formula>
    </cfRule>
  </conditionalFormatting>
  <conditionalFormatting sqref="M78:M90">
    <cfRule type="expression" dxfId="308" priority="40">
      <formula>$D$48=0</formula>
    </cfRule>
  </conditionalFormatting>
  <conditionalFormatting sqref="M79:M89">
    <cfRule type="cellIs" dxfId="307" priority="39" operator="equal">
      <formula>0</formula>
    </cfRule>
  </conditionalFormatting>
  <conditionalFormatting sqref="M93:M105">
    <cfRule type="expression" dxfId="306" priority="38">
      <formula>$D$48=0</formula>
    </cfRule>
  </conditionalFormatting>
  <conditionalFormatting sqref="M94:M104">
    <cfRule type="cellIs" dxfId="305" priority="37" operator="equal">
      <formula>0</formula>
    </cfRule>
  </conditionalFormatting>
  <conditionalFormatting sqref="M108:M120">
    <cfRule type="expression" dxfId="304" priority="36">
      <formula>$D$48=0</formula>
    </cfRule>
  </conditionalFormatting>
  <conditionalFormatting sqref="M109:M119">
    <cfRule type="cellIs" dxfId="303" priority="35" operator="equal">
      <formula>0</formula>
    </cfRule>
  </conditionalFormatting>
  <conditionalFormatting sqref="M123:M135">
    <cfRule type="expression" dxfId="302" priority="34">
      <formula>$D$48=0</formula>
    </cfRule>
  </conditionalFormatting>
  <conditionalFormatting sqref="M124:M134">
    <cfRule type="cellIs" dxfId="301" priority="33" operator="equal">
      <formula>0</formula>
    </cfRule>
  </conditionalFormatting>
  <conditionalFormatting sqref="M138:M150">
    <cfRule type="expression" dxfId="300" priority="32">
      <formula>$D$48=0</formula>
    </cfRule>
  </conditionalFormatting>
  <conditionalFormatting sqref="M139:M149">
    <cfRule type="cellIs" dxfId="299" priority="31" operator="equal">
      <formula>0</formula>
    </cfRule>
  </conditionalFormatting>
  <conditionalFormatting sqref="F35:F41">
    <cfRule type="cellIs" dxfId="298" priority="30" operator="notEqual">
      <formula>0</formula>
    </cfRule>
  </conditionalFormatting>
  <conditionalFormatting sqref="D35:F35 C36:E38 C39:F41">
    <cfRule type="cellIs" dxfId="297" priority="29" operator="equal">
      <formula>0</formula>
    </cfRule>
  </conditionalFormatting>
  <conditionalFormatting sqref="F36:F38">
    <cfRule type="cellIs" dxfId="296" priority="28" operator="equal">
      <formula>0</formula>
    </cfRule>
  </conditionalFormatting>
  <conditionalFormatting sqref="G35:G41">
    <cfRule type="cellIs" dxfId="295" priority="27" operator="equal">
      <formula>0</formula>
    </cfRule>
  </conditionalFormatting>
  <conditionalFormatting sqref="C35">
    <cfRule type="cellIs" dxfId="294" priority="26" operator="equal">
      <formula>0</formula>
    </cfRule>
  </conditionalFormatting>
  <conditionalFormatting sqref="K21 H21 H29 K23 K25 K27">
    <cfRule type="cellIs" dxfId="293" priority="25" operator="notEqual">
      <formula>0</formula>
    </cfRule>
  </conditionalFormatting>
  <conditionalFormatting sqref="K29">
    <cfRule type="cellIs" dxfId="292" priority="24" operator="notEqual">
      <formula>0</formula>
    </cfRule>
  </conditionalFormatting>
  <conditionalFormatting sqref="H23">
    <cfRule type="cellIs" dxfId="291" priority="23" operator="notEqual">
      <formula>0</formula>
    </cfRule>
  </conditionalFormatting>
  <conditionalFormatting sqref="H25">
    <cfRule type="cellIs" dxfId="290" priority="22" operator="notEqual">
      <formula>0</formula>
    </cfRule>
  </conditionalFormatting>
  <conditionalFormatting sqref="H27">
    <cfRule type="cellIs" dxfId="289" priority="21" operator="notEqual">
      <formula>0</formula>
    </cfRule>
  </conditionalFormatting>
  <conditionalFormatting sqref="N21:AC21 N22:AB29">
    <cfRule type="cellIs" dxfId="288" priority="20" operator="equal">
      <formula>0</formula>
    </cfRule>
  </conditionalFormatting>
  <conditionalFormatting sqref="AC22:AC29">
    <cfRule type="cellIs" dxfId="287" priority="19" operator="equal">
      <formula>0</formula>
    </cfRule>
  </conditionalFormatting>
  <conditionalFormatting sqref="AC6:AC14">
    <cfRule type="cellIs" dxfId="286" priority="18" operator="equal">
      <formula>0</formula>
    </cfRule>
  </conditionalFormatting>
  <conditionalFormatting sqref="E53:E54">
    <cfRule type="expression" dxfId="285" priority="17">
      <formula>$B53=""</formula>
    </cfRule>
  </conditionalFormatting>
  <conditionalFormatting sqref="E52">
    <cfRule type="expression" dxfId="284" priority="16">
      <formula>$B52=""</formula>
    </cfRule>
  </conditionalFormatting>
  <conditionalFormatting sqref="G53:G54">
    <cfRule type="expression" dxfId="283" priority="15">
      <formula>$B53=""</formula>
    </cfRule>
  </conditionalFormatting>
  <conditionalFormatting sqref="H53:H54">
    <cfRule type="expression" dxfId="282" priority="14">
      <formula>$B53=""</formula>
    </cfRule>
  </conditionalFormatting>
  <conditionalFormatting sqref="G52">
    <cfRule type="expression" dxfId="281" priority="13">
      <formula>$B52=""</formula>
    </cfRule>
  </conditionalFormatting>
  <conditionalFormatting sqref="H52">
    <cfRule type="expression" dxfId="280" priority="12">
      <formula>$B52=""</formula>
    </cfRule>
  </conditionalFormatting>
  <conditionalFormatting sqref="J53:J54">
    <cfRule type="expression" dxfId="279" priority="11">
      <formula>$B53=""</formula>
    </cfRule>
  </conditionalFormatting>
  <conditionalFormatting sqref="J52">
    <cfRule type="expression" dxfId="278" priority="10">
      <formula>$B52=""</formula>
    </cfRule>
  </conditionalFormatting>
  <conditionalFormatting sqref="E64:E65">
    <cfRule type="expression" dxfId="277" priority="9">
      <formula>$B64=""</formula>
    </cfRule>
  </conditionalFormatting>
  <conditionalFormatting sqref="G65">
    <cfRule type="expression" dxfId="276" priority="8">
      <formula>$B65=""</formula>
    </cfRule>
  </conditionalFormatting>
  <conditionalFormatting sqref="H65">
    <cfRule type="expression" dxfId="275" priority="7">
      <formula>$B65=""</formula>
    </cfRule>
  </conditionalFormatting>
  <conditionalFormatting sqref="G64">
    <cfRule type="expression" dxfId="274" priority="6">
      <formula>$B64=""</formula>
    </cfRule>
  </conditionalFormatting>
  <conditionalFormatting sqref="H64">
    <cfRule type="expression" dxfId="273" priority="5">
      <formula>$B64=""</formula>
    </cfRule>
  </conditionalFormatting>
  <conditionalFormatting sqref="J65">
    <cfRule type="expression" dxfId="272" priority="4">
      <formula>$B65=""</formula>
    </cfRule>
  </conditionalFormatting>
  <conditionalFormatting sqref="J64">
    <cfRule type="expression" dxfId="271" priority="3">
      <formula>$B64=""</formula>
    </cfRule>
  </conditionalFormatting>
  <conditionalFormatting sqref="AE6:AE14">
    <cfRule type="cellIs" dxfId="270" priority="2" operator="equal">
      <formula>0</formula>
    </cfRule>
  </conditionalFormatting>
  <conditionalFormatting sqref="AE6:AE14">
    <cfRule type="cellIs" dxfId="269" priority="1" operator="equal">
      <formula>0</formula>
    </cfRule>
  </conditionalFormatting>
  <dataValidations count="1">
    <dataValidation type="list" allowBlank="1" showInputMessage="1" showErrorMessage="1" sqref="D14" xr:uid="{0050000C-00B3-41CC-9D04-009000E7005E}">
      <formula1>$AK$5:$AK$6</formula1>
    </dataValidation>
  </dataValidations>
  <pageMargins left="0.7" right="0.7" top="0.78740157500000008" bottom="0.78740157500000008" header="0.3" footer="0.3"/>
  <pageSetup paperSize="9" scale="30" orientation="portrait"/>
  <extLst>
    <ext xmlns:x14="http://schemas.microsoft.com/office/spreadsheetml/2009/9/main" uri="{78C0D931-6437-407d-A8EE-F0AAD7539E65}">
      <x14:conditionalFormattings>
        <x14:conditionalFormatting xmlns:xm="http://schemas.microsoft.com/office/excel/2006/main">
          <x14:cfRule type="expression" priority="236" id="{002A00D4-0095-4A6E-9C69-00F1009800C6}">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35" id="{00180069-008A-43B0-B3F4-008E006600D2}">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34" id="{009F0040-0020-44B6-BD4D-00CB00640059}">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33" id="{001D0033-002A-4157-9F15-004600EC0006}">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32" id="{008C005B-00E8-41BA-98F0-0014002400C3}">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31" id="{00CD0018-0000-4D74-BACF-009700E9004F}">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30" id="{000A00BA-00DC-4A04-B7B5-009C00E30064}">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29" id="{00EE003D-007E-4E2B-8FA2-004B000000C8}">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28" id="{008900E9-007A-4A3A-BA7F-001F005100A3}">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27" id="{00E500A4-00A0-4F80-BF7D-008800800063}">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26" id="{00E50092-00B9-4F1C-B059-00FF00400084}">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25" id="{00FF00D3-0042-485C-BE7E-000500DD00BA}">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24" id="{00CF0057-0045-436C-97F2-005C00F20094}">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23" id="{0004002A-004B-4280-9117-00A700DF00C5}">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22" id="{009D008D-001E-41E3-A1B0-008C002A008C}">
            <xm:f>AND($D48&gt;='Basisdaten zum Projekt'!$D$20,$D48&lt;='Basisdaten zum Projekt'!$E$20,'Basisdaten zum Projekt'!$F$20="x")</xm:f>
            <x14:dxf>
              <fill>
                <patternFill patternType="solid">
                  <fgColor indexed="26"/>
                  <bgColor indexed="26"/>
                </patternFill>
              </fill>
            </x14:dxf>
          </x14:cfRule>
          <xm:sqref>N48:N59 N78:N89 N93:N104 N108:N119 N123:N134 N138:N149</xm:sqref>
        </x14:conditionalFormatting>
        <x14:conditionalFormatting xmlns:xm="http://schemas.microsoft.com/office/excel/2006/main">
          <x14:cfRule type="cellIs" priority="208" operator="greaterThan" id="{00940097-00DE-4A58-A75B-007700C9000A}">
            <xm:f>'Basisdaten zum Projekt'!$C$7</xm:f>
            <x14:dxf>
              <font>
                <color rgb="FFF2F2F2"/>
              </font>
            </x14:dxf>
          </x14:cfRule>
          <xm:sqref>C48:C62 C75:C77 C90:C149</xm:sqref>
        </x14:conditionalFormatting>
        <x14:conditionalFormatting xmlns:xm="http://schemas.microsoft.com/office/excel/2006/main">
          <x14:cfRule type="cellIs" priority="101" operator="greaterThan" id="{004800CD-0006-4FE6-AFBB-00CA005900C6}">
            <xm:f>'Basisdaten zum Projekt'!$C$7</xm:f>
            <x14:dxf>
              <font>
                <color rgb="FFF2F2F2"/>
              </font>
            </x14:dxf>
          </x14:cfRule>
          <xm:sqref>C63:C74</xm:sqref>
        </x14:conditionalFormatting>
        <x14:conditionalFormatting xmlns:xm="http://schemas.microsoft.com/office/excel/2006/main">
          <x14:cfRule type="cellIs" priority="95" operator="greaterThan" id="{00C00070-00B9-4A65-8F72-00C6008200BC}">
            <xm:f>'Basisdaten zum Projekt'!$C$7</xm:f>
            <x14:dxf>
              <font>
                <color rgb="FFF2F2F2"/>
              </font>
            </x14:dxf>
          </x14:cfRule>
          <xm:sqref>C78:C89</xm:sqref>
        </x14:conditionalFormatting>
        <x14:conditionalFormatting xmlns:xm="http://schemas.microsoft.com/office/excel/2006/main">
          <x14:cfRule type="expression" priority="61" id="{00C600A4-002C-44CB-9549-009200350049}">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60" id="{0043006A-00E0-4BB1-9760-007000E30029}">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59" id="{0092006D-003D-4B61-BFB3-000E00E30007}">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58" id="{00E900C2-00FE-47A0-B80C-003B000D0017}">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57" id="{00A900C4-0020-4F80-B158-007C00540033}">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56" id="{001B00F8-0093-4014-872C-002900340004}">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55" id="{005B006A-00D3-4D44-B1B7-006600060077}">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54" id="{00D7006A-002F-4BA3-94BE-006D00A500E0}">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53" id="{000B00AD-009A-4207-9CBD-00D500E60083}">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52" id="{00E100FE-00B8-4A6A-97BD-00C000D600CE}">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51" id="{0018005E-0023-4238-AC73-00B9006400BF}">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50" id="{007E0043-0004-45FA-BB01-009900CB00C8}">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49" id="{008100FC-002F-41B2-ADD5-0082001800EA}">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48" id="{00340051-0062-4675-998E-006400BC0006}">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47" id="{00F50017-0095-462D-847A-0037000A00C7}">
            <xm:f>AND($D63&gt;='Basisdaten zum Projekt'!$D$20,$D63&lt;='Basisdaten zum Projekt'!$E$20,'Basisdaten zum Projekt'!$F$20="x")</xm:f>
            <x14:dxf>
              <fill>
                <patternFill patternType="solid">
                  <fgColor indexed="26"/>
                  <bgColor indexed="26"/>
                </patternFill>
              </fill>
            </x14:dxf>
          </x14:cfRule>
          <xm:sqref>N63:N74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E00-000000000000}">
          <x14:formula1>
            <xm:f>'Übersicht Berichte'!$A$3:$A$8</xm:f>
          </x14:formula1>
          <xm:sqref>H5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AL180"/>
  <sheetViews>
    <sheetView showGridLines="0" topLeftCell="Z1" zoomScale="70" workbookViewId="0">
      <selection activeCell="AE6" sqref="AE6:AE14"/>
    </sheetView>
  </sheetViews>
  <sheetFormatPr baseColWidth="10" defaultColWidth="11.5546875" defaultRowHeight="15" outlineLevelRow="1" outlineLevelCol="1"/>
  <cols>
    <col min="1" max="2" width="11.109375" style="4" customWidth="1"/>
    <col min="3" max="11" width="14.6640625" style="4" customWidth="1"/>
    <col min="12" max="12" width="4.77734375" style="4" customWidth="1"/>
    <col min="13" max="13" width="9.5546875" style="4" customWidth="1"/>
    <col min="14" max="14" width="10" style="4" customWidth="1"/>
    <col min="15" max="15" width="10.5546875" style="4" customWidth="1"/>
    <col min="16" max="18" width="10.33203125" style="4" customWidth="1"/>
    <col min="19" max="28" width="10.33203125" style="4" customWidth="1" outlineLevel="1"/>
    <col min="29" max="29" width="10.21875" style="4" bestFit="1" customWidth="1"/>
    <col min="30" max="30" width="19.5546875" style="4" bestFit="1" customWidth="1"/>
    <col min="31" max="31" width="14.77734375" style="4" customWidth="1"/>
    <col min="32" max="36" width="11.5546875" style="4"/>
    <col min="37" max="37" width="0" style="4" hidden="1" customWidth="1"/>
    <col min="38" max="16384" width="11.5546875" style="4"/>
  </cols>
  <sheetData>
    <row r="3" spans="3:38" ht="60.75" customHeight="1">
      <c r="C3" s="357" t="s">
        <v>320</v>
      </c>
      <c r="D3" s="357"/>
      <c r="E3" s="357"/>
      <c r="F3" s="357"/>
      <c r="G3" s="357"/>
      <c r="H3" s="357"/>
      <c r="M3" s="348" t="s">
        <v>321</v>
      </c>
      <c r="N3" s="348"/>
      <c r="O3" s="348"/>
      <c r="P3" s="348"/>
      <c r="Q3" s="348"/>
      <c r="R3" s="348"/>
      <c r="S3" s="348"/>
      <c r="T3" s="348"/>
      <c r="U3" s="348"/>
      <c r="V3" s="348"/>
      <c r="W3" s="348"/>
      <c r="X3" s="348"/>
      <c r="Y3" s="348"/>
      <c r="Z3" s="348"/>
      <c r="AA3" s="348"/>
      <c r="AB3" s="348"/>
      <c r="AC3" s="348"/>
      <c r="AD3" s="348"/>
      <c r="AE3" s="348"/>
      <c r="AF3" s="118"/>
      <c r="AG3" s="118"/>
      <c r="AH3" s="118"/>
      <c r="AI3" s="118"/>
      <c r="AJ3" s="118"/>
      <c r="AK3" s="118"/>
      <c r="AL3" s="118"/>
    </row>
    <row r="4" spans="3:38">
      <c r="K4" s="119"/>
      <c r="N4" s="120"/>
    </row>
    <row r="5" spans="3:38" ht="37.5" customHeight="1">
      <c r="C5" s="121" t="s">
        <v>322</v>
      </c>
      <c r="D5" s="122"/>
      <c r="E5" s="123"/>
      <c r="F5" s="124"/>
      <c r="G5" s="273" t="s">
        <v>324</v>
      </c>
      <c r="H5" s="126"/>
      <c r="N5" s="127" t="s">
        <v>325</v>
      </c>
      <c r="O5" s="127" t="s">
        <v>326</v>
      </c>
      <c r="P5" s="127" t="s">
        <v>327</v>
      </c>
      <c r="Q5" s="127" t="s">
        <v>328</v>
      </c>
      <c r="R5" s="127" t="s">
        <v>329</v>
      </c>
      <c r="S5" s="127" t="s">
        <v>330</v>
      </c>
      <c r="T5" s="127" t="s">
        <v>331</v>
      </c>
      <c r="U5" s="127" t="s">
        <v>332</v>
      </c>
      <c r="V5" s="127" t="s">
        <v>333</v>
      </c>
      <c r="W5" s="127" t="s">
        <v>334</v>
      </c>
      <c r="X5" s="127" t="s">
        <v>335</v>
      </c>
      <c r="Y5" s="127" t="s">
        <v>336</v>
      </c>
      <c r="Z5" s="127" t="s">
        <v>337</v>
      </c>
      <c r="AA5" s="127" t="s">
        <v>338</v>
      </c>
      <c r="AB5" s="127" t="s">
        <v>339</v>
      </c>
      <c r="AC5" s="128" t="s">
        <v>340</v>
      </c>
      <c r="AD5" s="129" t="s">
        <v>341</v>
      </c>
      <c r="AE5" s="130" t="s">
        <v>342</v>
      </c>
      <c r="AK5" s="4" t="s">
        <v>343</v>
      </c>
    </row>
    <row r="6" spans="3:38" ht="18.75" outlineLevel="1">
      <c r="C6" s="131" t="s">
        <v>344</v>
      </c>
      <c r="D6" s="358"/>
      <c r="E6" s="359"/>
      <c r="G6" s="273" t="s">
        <v>345</v>
      </c>
      <c r="H6" s="132"/>
      <c r="M6" s="254" t="s">
        <v>86</v>
      </c>
      <c r="N6" s="133"/>
      <c r="O6" s="134"/>
      <c r="P6" s="134"/>
      <c r="Q6" s="134"/>
      <c r="R6" s="134"/>
      <c r="S6" s="134">
        <v>0</v>
      </c>
      <c r="T6" s="134">
        <v>0</v>
      </c>
      <c r="U6" s="134">
        <v>0</v>
      </c>
      <c r="V6" s="134">
        <v>0</v>
      </c>
      <c r="W6" s="134">
        <v>0</v>
      </c>
      <c r="X6" s="134">
        <v>0</v>
      </c>
      <c r="Y6" s="134">
        <v>0</v>
      </c>
      <c r="Z6" s="134">
        <v>0</v>
      </c>
      <c r="AA6" s="134">
        <v>0</v>
      </c>
      <c r="AB6" s="134">
        <v>0</v>
      </c>
      <c r="AC6" s="255">
        <f t="shared" ref="AC6:AC14" si="0">SUM(N6:AB6)</f>
        <v>0</v>
      </c>
      <c r="AD6" s="256"/>
      <c r="AE6" s="137"/>
      <c r="AK6" s="4" t="s">
        <v>346</v>
      </c>
    </row>
    <row r="7" spans="3:38" ht="18.75" outlineLevel="1">
      <c r="C7" s="138"/>
      <c r="H7" s="139"/>
      <c r="M7" s="257" t="s">
        <v>156</v>
      </c>
      <c r="N7" s="134"/>
      <c r="O7" s="134"/>
      <c r="P7" s="134"/>
      <c r="Q7" s="134"/>
      <c r="R7" s="134"/>
      <c r="S7" s="134"/>
      <c r="T7" s="134"/>
      <c r="U7" s="134"/>
      <c r="V7" s="134"/>
      <c r="W7" s="134"/>
      <c r="X7" s="134"/>
      <c r="Y7" s="134"/>
      <c r="Z7" s="134"/>
      <c r="AA7" s="134"/>
      <c r="AB7" s="134"/>
      <c r="AC7" s="255">
        <f t="shared" si="0"/>
        <v>0</v>
      </c>
      <c r="AD7" s="256"/>
      <c r="AE7" s="137"/>
    </row>
    <row r="8" spans="3:38" ht="18.75" customHeight="1" outlineLevel="1">
      <c r="C8" s="366" t="s">
        <v>347</v>
      </c>
      <c r="D8" s="140" t="s">
        <v>94</v>
      </c>
      <c r="E8" s="140" t="s">
        <v>95</v>
      </c>
      <c r="F8" s="140" t="s">
        <v>348</v>
      </c>
      <c r="G8" s="140" t="s">
        <v>349</v>
      </c>
      <c r="H8" s="140" t="s">
        <v>350</v>
      </c>
      <c r="M8" s="258" t="s">
        <v>87</v>
      </c>
      <c r="N8" s="134"/>
      <c r="O8" s="134"/>
      <c r="P8" s="134"/>
      <c r="Q8" s="134"/>
      <c r="R8" s="134"/>
      <c r="S8" s="134"/>
      <c r="T8" s="134"/>
      <c r="U8" s="134"/>
      <c r="V8" s="134"/>
      <c r="W8" s="134"/>
      <c r="X8" s="134"/>
      <c r="Y8" s="134"/>
      <c r="Z8" s="134"/>
      <c r="AA8" s="134"/>
      <c r="AB8" s="134"/>
      <c r="AC8" s="255">
        <f t="shared" si="0"/>
        <v>0</v>
      </c>
      <c r="AD8" s="256"/>
      <c r="AE8" s="137"/>
    </row>
    <row r="9" spans="3:38" ht="18.75" outlineLevel="1">
      <c r="C9" s="367"/>
      <c r="D9" s="141"/>
      <c r="E9" s="141"/>
      <c r="F9" s="142"/>
      <c r="G9" s="143"/>
      <c r="H9" s="143"/>
      <c r="M9" s="259" t="s">
        <v>192</v>
      </c>
      <c r="N9" s="134"/>
      <c r="O9" s="134"/>
      <c r="P9" s="134"/>
      <c r="Q9" s="134"/>
      <c r="R9" s="134"/>
      <c r="S9" s="134"/>
      <c r="T9" s="134"/>
      <c r="U9" s="134"/>
      <c r="V9" s="134"/>
      <c r="W9" s="134"/>
      <c r="X9" s="134"/>
      <c r="Y9" s="134"/>
      <c r="Z9" s="134"/>
      <c r="AA9" s="134"/>
      <c r="AB9" s="134"/>
      <c r="AC9" s="255">
        <f t="shared" si="0"/>
        <v>0</v>
      </c>
      <c r="AD9" s="256"/>
      <c r="AE9" s="137"/>
    </row>
    <row r="10" spans="3:38" ht="18.75" outlineLevel="1">
      <c r="C10" s="367"/>
      <c r="D10" s="141"/>
      <c r="E10" s="141"/>
      <c r="F10" s="142"/>
      <c r="G10" s="143"/>
      <c r="H10" s="143"/>
      <c r="M10" s="260" t="s">
        <v>88</v>
      </c>
      <c r="N10" s="134"/>
      <c r="O10" s="134"/>
      <c r="P10" s="134"/>
      <c r="Q10" s="134"/>
      <c r="R10" s="134"/>
      <c r="S10" s="134"/>
      <c r="T10" s="134"/>
      <c r="U10" s="134"/>
      <c r="V10" s="134"/>
      <c r="W10" s="134"/>
      <c r="X10" s="134"/>
      <c r="Y10" s="134"/>
      <c r="Z10" s="134"/>
      <c r="AA10" s="134"/>
      <c r="AB10" s="134"/>
      <c r="AC10" s="255">
        <f t="shared" si="0"/>
        <v>0</v>
      </c>
      <c r="AD10" s="256"/>
      <c r="AE10" s="137"/>
    </row>
    <row r="11" spans="3:38" ht="18.75" outlineLevel="1">
      <c r="C11" s="367"/>
      <c r="D11" s="141"/>
      <c r="E11" s="141"/>
      <c r="F11" s="144"/>
      <c r="G11" s="143"/>
      <c r="H11" s="143"/>
      <c r="M11" s="261" t="s">
        <v>228</v>
      </c>
      <c r="N11" s="134"/>
      <c r="O11" s="134"/>
      <c r="P11" s="134"/>
      <c r="Q11" s="134"/>
      <c r="R11" s="134"/>
      <c r="S11" s="134"/>
      <c r="T11" s="134"/>
      <c r="U11" s="134"/>
      <c r="V11" s="134"/>
      <c r="W11" s="134"/>
      <c r="X11" s="134"/>
      <c r="Y11" s="134"/>
      <c r="Z11" s="134"/>
      <c r="AA11" s="134"/>
      <c r="AB11" s="134"/>
      <c r="AC11" s="255">
        <f t="shared" si="0"/>
        <v>0</v>
      </c>
      <c r="AD11" s="256"/>
      <c r="AE11" s="137"/>
    </row>
    <row r="12" spans="3:38" ht="18.75" outlineLevel="1">
      <c r="C12" s="367"/>
      <c r="D12" s="143"/>
      <c r="E12" s="143"/>
      <c r="F12" s="144"/>
      <c r="G12" s="143"/>
      <c r="H12" s="143"/>
      <c r="M12" s="262" t="s">
        <v>89</v>
      </c>
      <c r="N12" s="134"/>
      <c r="O12" s="134"/>
      <c r="P12" s="134"/>
      <c r="Q12" s="134"/>
      <c r="R12" s="134"/>
      <c r="S12" s="134"/>
      <c r="T12" s="134"/>
      <c r="U12" s="134"/>
      <c r="V12" s="134"/>
      <c r="W12" s="134"/>
      <c r="X12" s="134"/>
      <c r="Y12" s="134"/>
      <c r="Z12" s="134"/>
      <c r="AA12" s="134"/>
      <c r="AB12" s="134"/>
      <c r="AC12" s="255">
        <f t="shared" si="0"/>
        <v>0</v>
      </c>
      <c r="AD12" s="256"/>
      <c r="AE12" s="137"/>
    </row>
    <row r="13" spans="3:38" ht="18.75" outlineLevel="1">
      <c r="C13" s="368"/>
      <c r="D13" s="143"/>
      <c r="E13" s="143"/>
      <c r="F13" s="144"/>
      <c r="G13" s="143"/>
      <c r="H13" s="143"/>
      <c r="M13" s="262" t="s">
        <v>264</v>
      </c>
      <c r="N13" s="134"/>
      <c r="O13" s="134"/>
      <c r="P13" s="134"/>
      <c r="Q13" s="134"/>
      <c r="R13" s="134"/>
      <c r="S13" s="134"/>
      <c r="T13" s="134"/>
      <c r="U13" s="134"/>
      <c r="V13" s="134"/>
      <c r="W13" s="134"/>
      <c r="X13" s="134"/>
      <c r="Y13" s="134"/>
      <c r="Z13" s="134"/>
      <c r="AA13" s="134"/>
      <c r="AB13" s="134"/>
      <c r="AC13" s="255">
        <f t="shared" si="0"/>
        <v>0</v>
      </c>
      <c r="AD13" s="256"/>
      <c r="AE13" s="137"/>
    </row>
    <row r="14" spans="3:38" ht="18.75" customHeight="1" outlineLevel="1">
      <c r="C14" s="369" t="s">
        <v>351</v>
      </c>
      <c r="D14" s="364"/>
      <c r="E14" s="145"/>
      <c r="F14" s="146"/>
      <c r="G14" s="147"/>
      <c r="H14" s="147"/>
      <c r="M14" s="263" t="s">
        <v>90</v>
      </c>
      <c r="N14" s="134"/>
      <c r="O14" s="134"/>
      <c r="P14" s="134"/>
      <c r="Q14" s="134"/>
      <c r="R14" s="134"/>
      <c r="S14" s="134"/>
      <c r="T14" s="134"/>
      <c r="U14" s="134"/>
      <c r="V14" s="134"/>
      <c r="W14" s="134"/>
      <c r="X14" s="134"/>
      <c r="Y14" s="134"/>
      <c r="Z14" s="134"/>
      <c r="AA14" s="134"/>
      <c r="AB14" s="134"/>
      <c r="AC14" s="255">
        <f t="shared" si="0"/>
        <v>0</v>
      </c>
      <c r="AD14" s="264"/>
      <c r="AE14" s="137"/>
    </row>
    <row r="15" spans="3:38" outlineLevel="1">
      <c r="C15" s="369"/>
      <c r="D15" s="364"/>
      <c r="E15" s="149"/>
      <c r="F15" s="33"/>
      <c r="G15" s="33"/>
      <c r="H15" s="150"/>
      <c r="I15" s="33"/>
      <c r="J15" s="33"/>
      <c r="K15" s="33"/>
      <c r="M15" s="189"/>
      <c r="N15" s="152"/>
      <c r="O15" s="152"/>
      <c r="P15" s="152"/>
      <c r="Q15" s="152"/>
      <c r="R15" s="152"/>
      <c r="S15" s="152"/>
      <c r="T15" s="152"/>
      <c r="U15" s="152"/>
      <c r="V15" s="152"/>
      <c r="W15" s="152"/>
      <c r="X15" s="152"/>
      <c r="Y15" s="152"/>
      <c r="Z15" s="152"/>
      <c r="AA15" s="152"/>
      <c r="AB15" s="152"/>
      <c r="AC15" s="154"/>
      <c r="AD15" s="205"/>
      <c r="AE15" s="205"/>
    </row>
    <row r="16" spans="3:38" outlineLevel="1">
      <c r="E16" s="149"/>
      <c r="F16" s="33"/>
      <c r="G16" s="33"/>
      <c r="H16" s="150"/>
      <c r="I16" s="33"/>
      <c r="J16" s="33"/>
      <c r="K16" s="33"/>
      <c r="M16" s="189"/>
      <c r="N16" s="152"/>
      <c r="O16" s="152"/>
      <c r="P16" s="152"/>
      <c r="Q16" s="152"/>
      <c r="R16" s="152"/>
      <c r="S16" s="152"/>
      <c r="T16" s="152"/>
      <c r="U16" s="152"/>
      <c r="V16" s="152"/>
      <c r="W16" s="152"/>
      <c r="X16" s="152"/>
      <c r="Y16" s="152"/>
      <c r="Z16" s="152"/>
      <c r="AA16" s="152"/>
      <c r="AB16" s="152"/>
      <c r="AC16" s="154"/>
      <c r="AD16" s="205"/>
      <c r="AE16" s="205"/>
    </row>
    <row r="17" spans="1:31" ht="30" customHeight="1" outlineLevel="1">
      <c r="B17" s="157"/>
      <c r="C17" s="305" t="s">
        <v>62</v>
      </c>
      <c r="D17" s="305"/>
      <c r="E17" s="305"/>
      <c r="F17" s="305"/>
      <c r="G17" s="305"/>
      <c r="H17" s="305"/>
      <c r="I17" s="305"/>
      <c r="J17" s="305"/>
      <c r="K17" s="305"/>
      <c r="M17" s="365" t="s">
        <v>352</v>
      </c>
      <c r="N17" s="365"/>
      <c r="O17" s="365"/>
      <c r="P17" s="365"/>
      <c r="Q17" s="365"/>
      <c r="R17" s="365"/>
      <c r="S17" s="365"/>
      <c r="T17" s="365"/>
      <c r="U17" s="365"/>
      <c r="V17" s="365"/>
      <c r="W17" s="365"/>
      <c r="X17" s="365"/>
      <c r="Y17" s="365"/>
      <c r="Z17" s="365"/>
      <c r="AA17" s="365"/>
      <c r="AB17" s="365"/>
      <c r="AC17" s="365"/>
      <c r="AD17" s="365"/>
      <c r="AE17" s="365"/>
    </row>
    <row r="18" spans="1:31" ht="30" customHeight="1">
      <c r="E18" s="158"/>
      <c r="K18" s="119"/>
      <c r="M18" s="365"/>
      <c r="N18" s="365"/>
      <c r="O18" s="365"/>
      <c r="P18" s="365"/>
      <c r="Q18" s="365"/>
      <c r="R18" s="365"/>
      <c r="S18" s="365"/>
      <c r="T18" s="365"/>
      <c r="U18" s="365"/>
      <c r="V18" s="365"/>
      <c r="W18" s="365"/>
      <c r="X18" s="365"/>
      <c r="Y18" s="365"/>
      <c r="Z18" s="365"/>
      <c r="AA18" s="365"/>
      <c r="AB18" s="365"/>
      <c r="AC18" s="365"/>
      <c r="AD18" s="365"/>
      <c r="AE18" s="365"/>
    </row>
    <row r="19" spans="1:31">
      <c r="C19" s="349" t="s">
        <v>353</v>
      </c>
      <c r="D19" s="350"/>
      <c r="E19" s="351"/>
      <c r="G19" s="352" t="s">
        <v>354</v>
      </c>
      <c r="H19" s="353"/>
      <c r="I19" s="354"/>
      <c r="K19" s="119"/>
      <c r="M19" s="227"/>
      <c r="N19" s="265"/>
      <c r="O19" s="227"/>
      <c r="P19" s="227"/>
      <c r="Q19" s="227"/>
      <c r="R19" s="227"/>
      <c r="S19" s="227"/>
      <c r="T19" s="227"/>
      <c r="U19" s="227"/>
      <c r="V19" s="227"/>
      <c r="W19" s="227"/>
      <c r="X19" s="227"/>
      <c r="Y19" s="227"/>
      <c r="Z19" s="227"/>
      <c r="AA19" s="227"/>
      <c r="AB19" s="227"/>
      <c r="AC19" s="227"/>
      <c r="AD19" s="227"/>
      <c r="AE19" s="227"/>
    </row>
    <row r="20" spans="1:31" ht="60" customHeight="1">
      <c r="A20" s="355" t="s">
        <v>355</v>
      </c>
      <c r="B20" s="356"/>
      <c r="C20" s="159" t="s">
        <v>356</v>
      </c>
      <c r="D20" s="160" t="s">
        <v>357</v>
      </c>
      <c r="E20" s="161" t="s">
        <v>358</v>
      </c>
      <c r="F20" s="162" t="s">
        <v>359</v>
      </c>
      <c r="G20" s="163" t="s">
        <v>360</v>
      </c>
      <c r="H20" s="160" t="s">
        <v>361</v>
      </c>
      <c r="I20" s="161" t="s">
        <v>362</v>
      </c>
      <c r="J20" s="164" t="s">
        <v>363</v>
      </c>
      <c r="K20" s="160" t="s">
        <v>364</v>
      </c>
      <c r="M20" s="227"/>
      <c r="N20" s="266" t="s">
        <v>325</v>
      </c>
      <c r="O20" s="266" t="s">
        <v>326</v>
      </c>
      <c r="P20" s="266" t="s">
        <v>327</v>
      </c>
      <c r="Q20" s="266" t="s">
        <v>328</v>
      </c>
      <c r="R20" s="266" t="s">
        <v>329</v>
      </c>
      <c r="S20" s="266" t="s">
        <v>330</v>
      </c>
      <c r="T20" s="266" t="s">
        <v>331</v>
      </c>
      <c r="U20" s="266" t="s">
        <v>332</v>
      </c>
      <c r="V20" s="266" t="s">
        <v>333</v>
      </c>
      <c r="W20" s="266" t="s">
        <v>334</v>
      </c>
      <c r="X20" s="266" t="s">
        <v>335</v>
      </c>
      <c r="Y20" s="266" t="s">
        <v>336</v>
      </c>
      <c r="Z20" s="266" t="s">
        <v>337</v>
      </c>
      <c r="AA20" s="266" t="s">
        <v>338</v>
      </c>
      <c r="AB20" s="266" t="s">
        <v>339</v>
      </c>
      <c r="AC20" s="267" t="s">
        <v>340</v>
      </c>
      <c r="AD20" s="266" t="s">
        <v>365</v>
      </c>
      <c r="AE20" s="227"/>
    </row>
    <row r="21" spans="1:31" ht="19.5" customHeight="1" outlineLevel="1">
      <c r="A21" s="344">
        <f>'Basisdaten zum Projekt'!D12</f>
        <v>44652</v>
      </c>
      <c r="B21" s="346">
        <f>'Basisdaten zum Projekt'!E12</f>
        <v>45016</v>
      </c>
      <c r="C21" s="320">
        <f>IFERROR(SUMIF(B:B,M21,G:G),0)</f>
        <v>0</v>
      </c>
      <c r="D21" s="314">
        <f>MROUND(SUMIF(B:B,M21,F:F),0.5)</f>
        <v>0</v>
      </c>
      <c r="E21" s="322">
        <f>IFERROR(C21/D21,0)</f>
        <v>0</v>
      </c>
      <c r="F21" s="324">
        <f>E21*MROUND(J21,0.5)</f>
        <v>0</v>
      </c>
      <c r="G21" s="326">
        <f>SUMIF(B:B,M21,J:J)</f>
        <v>0</v>
      </c>
      <c r="H21" s="328">
        <f>IFERROR(G21-F21,0)</f>
        <v>0</v>
      </c>
      <c r="I21" s="342">
        <f>(SUMIF(B:B,M21,I:I))</f>
        <v>0</v>
      </c>
      <c r="J21" s="332">
        <f>IFERROR(((SUMIF(B:B,M21,AC:AC))/$H$6),0)</f>
        <v>0</v>
      </c>
      <c r="K21" s="314">
        <f>D21-J21</f>
        <v>0</v>
      </c>
      <c r="M21" s="254" t="s">
        <v>86</v>
      </c>
      <c r="N21" s="168">
        <f>IFERROR(IF(($I21&lt;$J21),(SUMIF($B:$B,$M21,N:N)/SUMIF($B:$B,$M21,$AC:$AC)*$I21),(SUMIF($B:$B,$M21,N:N)/SUMIF($B:$B,$M21,$AC:$AC)*$J21)),0)</f>
        <v>0</v>
      </c>
      <c r="O21" s="168">
        <f t="shared" ref="O21:AB29" si="1">IFERROR(IF(($I21&lt;$J21),(SUMIF($B:$B,$M21,O:O)/SUMIF($B:$B,$M21,$AC:$AC)*$I21),(SUMIF($B:$B,$M21,O:O)/SUMIF($B:$B,$M21,$AC:$AC)*$J21)),0)</f>
        <v>0</v>
      </c>
      <c r="P21" s="168">
        <f t="shared" si="1"/>
        <v>0</v>
      </c>
      <c r="Q21" s="168">
        <f t="shared" si="1"/>
        <v>0</v>
      </c>
      <c r="R21" s="168">
        <f t="shared" si="1"/>
        <v>0</v>
      </c>
      <c r="S21" s="168">
        <f t="shared" si="1"/>
        <v>0</v>
      </c>
      <c r="T21" s="168">
        <f t="shared" si="1"/>
        <v>0</v>
      </c>
      <c r="U21" s="168">
        <f t="shared" si="1"/>
        <v>0</v>
      </c>
      <c r="V21" s="168">
        <f t="shared" si="1"/>
        <v>0</v>
      </c>
      <c r="W21" s="168">
        <f t="shared" si="1"/>
        <v>0</v>
      </c>
      <c r="X21" s="168">
        <f t="shared" si="1"/>
        <v>0</v>
      </c>
      <c r="Y21" s="168">
        <f t="shared" si="1"/>
        <v>0</v>
      </c>
      <c r="Z21" s="168">
        <f t="shared" si="1"/>
        <v>0</v>
      </c>
      <c r="AA21" s="168">
        <f t="shared" si="1"/>
        <v>0</v>
      </c>
      <c r="AB21" s="168">
        <f t="shared" si="1"/>
        <v>0</v>
      </c>
      <c r="AC21" s="268">
        <f>SUM(N21:AB21)</f>
        <v>0</v>
      </c>
      <c r="AD21" s="269">
        <f>ROUND(IF(F21&gt;G21,G21,F21),2)</f>
        <v>0</v>
      </c>
      <c r="AE21" s="227"/>
    </row>
    <row r="22" spans="1:31" ht="19.5" customHeight="1" outlineLevel="1">
      <c r="A22" s="345"/>
      <c r="B22" s="347"/>
      <c r="C22" s="321"/>
      <c r="D22" s="315"/>
      <c r="E22" s="323"/>
      <c r="F22" s="325"/>
      <c r="G22" s="327"/>
      <c r="H22" s="329"/>
      <c r="I22" s="343"/>
      <c r="J22" s="333"/>
      <c r="K22" s="315"/>
      <c r="M22" s="257" t="s">
        <v>156</v>
      </c>
      <c r="N22" s="171">
        <f>IFERROR(IF(OR((N6+N7)=N21,N6=0),0,N21-N6-N7),"")</f>
        <v>0</v>
      </c>
      <c r="O22" s="171">
        <f t="shared" ref="O22:AC22" si="2">IFERROR(IF(OR((O6+O7)=O21,O6=0),0,O21-O6-O7),"")</f>
        <v>0</v>
      </c>
      <c r="P22" s="171">
        <f t="shared" si="2"/>
        <v>0</v>
      </c>
      <c r="Q22" s="171">
        <f t="shared" si="2"/>
        <v>0</v>
      </c>
      <c r="R22" s="171">
        <f t="shared" si="2"/>
        <v>0</v>
      </c>
      <c r="S22" s="171">
        <f t="shared" si="2"/>
        <v>0</v>
      </c>
      <c r="T22" s="171">
        <f t="shared" si="2"/>
        <v>0</v>
      </c>
      <c r="U22" s="171">
        <f t="shared" si="2"/>
        <v>0</v>
      </c>
      <c r="V22" s="171">
        <f t="shared" si="2"/>
        <v>0</v>
      </c>
      <c r="W22" s="171">
        <f t="shared" si="2"/>
        <v>0</v>
      </c>
      <c r="X22" s="171">
        <f t="shared" si="2"/>
        <v>0</v>
      </c>
      <c r="Y22" s="171">
        <f t="shared" si="2"/>
        <v>0</v>
      </c>
      <c r="Z22" s="171">
        <f t="shared" si="2"/>
        <v>0</v>
      </c>
      <c r="AA22" s="171">
        <f t="shared" si="2"/>
        <v>0</v>
      </c>
      <c r="AB22" s="171">
        <f t="shared" si="2"/>
        <v>0</v>
      </c>
      <c r="AC22" s="268">
        <f t="shared" si="2"/>
        <v>0</v>
      </c>
      <c r="AD22" s="270">
        <f>IFERROR(IF(OR((AD6+AD7)=AD21,AD6=0),0,AD21-AD6-AD7),"")</f>
        <v>0</v>
      </c>
      <c r="AE22" s="271" t="str">
        <f>IF((AD21)=AD6+AD7,"no adjustment needed",IF(AD6=0,"no adjustment needed","adjustment needed"))</f>
        <v>no adjustment needed</v>
      </c>
    </row>
    <row r="23" spans="1:31" ht="19.5" customHeight="1" outlineLevel="1">
      <c r="A23" s="338">
        <f>'Basisdaten zum Projekt'!D13</f>
        <v>45017</v>
      </c>
      <c r="B23" s="340">
        <f>'Basisdaten zum Projekt'!E13</f>
        <v>45747</v>
      </c>
      <c r="C23" s="320">
        <f>IFERROR(SUMIF(B:B,M23,G:G),0)</f>
        <v>0</v>
      </c>
      <c r="D23" s="314">
        <f>MROUND(SUMIF(B:B,M23,F:F),0.5)</f>
        <v>0</v>
      </c>
      <c r="E23" s="322">
        <f>IFERROR(C23/D23,0)</f>
        <v>0</v>
      </c>
      <c r="F23" s="324">
        <f>E23*MROUND(J23,0.5)</f>
        <v>0</v>
      </c>
      <c r="G23" s="326">
        <f>SUMIF(B:B,M23,J:J)</f>
        <v>0</v>
      </c>
      <c r="H23" s="328">
        <f>IFERROR(G23-F23,0)</f>
        <v>0</v>
      </c>
      <c r="I23" s="330">
        <f t="shared" ref="I23:I29" si="3">(SUMIF(B:B,M23,I:I))</f>
        <v>0</v>
      </c>
      <c r="J23" s="332">
        <f>IFERROR(((SUMIF(B:B,M23,AC:AC))/$H$6),0)</f>
        <v>0</v>
      </c>
      <c r="K23" s="314">
        <f>D23-J23</f>
        <v>0</v>
      </c>
      <c r="M23" s="258" t="s">
        <v>87</v>
      </c>
      <c r="N23" s="168">
        <f>IFERROR(IF(($I23&lt;$J23),(SUMIF($B:$B,$M23,N:N)/SUMIF($B:$B,$M23,$AC:$AC)*$I23),(SUMIF($B:$B,$M23,N:N)/SUMIF($B:$B,$M23,$AC:$AC)*$J23)),0)</f>
        <v>0</v>
      </c>
      <c r="O23" s="168">
        <f t="shared" si="1"/>
        <v>0</v>
      </c>
      <c r="P23" s="168">
        <f t="shared" si="1"/>
        <v>0</v>
      </c>
      <c r="Q23" s="168">
        <f t="shared" si="1"/>
        <v>0</v>
      </c>
      <c r="R23" s="168">
        <f t="shared" si="1"/>
        <v>0</v>
      </c>
      <c r="S23" s="168">
        <f t="shared" si="1"/>
        <v>0</v>
      </c>
      <c r="T23" s="168">
        <f t="shared" si="1"/>
        <v>0</v>
      </c>
      <c r="U23" s="168">
        <f t="shared" si="1"/>
        <v>0</v>
      </c>
      <c r="V23" s="168">
        <f t="shared" si="1"/>
        <v>0</v>
      </c>
      <c r="W23" s="168">
        <f t="shared" si="1"/>
        <v>0</v>
      </c>
      <c r="X23" s="168">
        <f t="shared" si="1"/>
        <v>0</v>
      </c>
      <c r="Y23" s="168">
        <f t="shared" si="1"/>
        <v>0</v>
      </c>
      <c r="Z23" s="168">
        <f t="shared" si="1"/>
        <v>0</v>
      </c>
      <c r="AA23" s="168">
        <f t="shared" si="1"/>
        <v>0</v>
      </c>
      <c r="AB23" s="168">
        <f t="shared" si="1"/>
        <v>0</v>
      </c>
      <c r="AC23" s="268">
        <f>SUM(N23:AB23)</f>
        <v>0</v>
      </c>
      <c r="AD23" s="269">
        <f>ROUND(IF(F23&gt;G23,G23,F23),2)</f>
        <v>0</v>
      </c>
      <c r="AE23" s="272"/>
    </row>
    <row r="24" spans="1:31" ht="19.5" customHeight="1" outlineLevel="1">
      <c r="A24" s="339"/>
      <c r="B24" s="341"/>
      <c r="C24" s="321"/>
      <c r="D24" s="315"/>
      <c r="E24" s="323"/>
      <c r="F24" s="325"/>
      <c r="G24" s="327"/>
      <c r="H24" s="329"/>
      <c r="I24" s="331"/>
      <c r="J24" s="333"/>
      <c r="K24" s="315"/>
      <c r="M24" s="259" t="s">
        <v>192</v>
      </c>
      <c r="N24" s="171">
        <f>IFERROR(IF(OR((N8+N9)=N23,N8=0),0,N23-N8-N9),"")</f>
        <v>0</v>
      </c>
      <c r="O24" s="171">
        <f t="shared" ref="O24:AC24" si="4">IFERROR(IF(OR((O8+O9)=O23,O8=0),0,O23-O8-O9),"")</f>
        <v>0</v>
      </c>
      <c r="P24" s="171">
        <f t="shared" si="4"/>
        <v>0</v>
      </c>
      <c r="Q24" s="171">
        <f t="shared" si="4"/>
        <v>0</v>
      </c>
      <c r="R24" s="171">
        <f t="shared" si="4"/>
        <v>0</v>
      </c>
      <c r="S24" s="171">
        <f t="shared" si="4"/>
        <v>0</v>
      </c>
      <c r="T24" s="171">
        <f t="shared" si="4"/>
        <v>0</v>
      </c>
      <c r="U24" s="171">
        <f t="shared" si="4"/>
        <v>0</v>
      </c>
      <c r="V24" s="171">
        <f t="shared" si="4"/>
        <v>0</v>
      </c>
      <c r="W24" s="171">
        <f t="shared" si="4"/>
        <v>0</v>
      </c>
      <c r="X24" s="171">
        <f t="shared" si="4"/>
        <v>0</v>
      </c>
      <c r="Y24" s="171">
        <f t="shared" si="4"/>
        <v>0</v>
      </c>
      <c r="Z24" s="171">
        <f t="shared" si="4"/>
        <v>0</v>
      </c>
      <c r="AA24" s="171">
        <f t="shared" si="4"/>
        <v>0</v>
      </c>
      <c r="AB24" s="171">
        <f t="shared" si="4"/>
        <v>0</v>
      </c>
      <c r="AC24" s="268">
        <f t="shared" si="4"/>
        <v>0</v>
      </c>
      <c r="AD24" s="270">
        <f>IFERROR(IF(OR((AD8+AD9)=AD23,AD8=0),0,AD23-AD8-AD9),"")</f>
        <v>0</v>
      </c>
      <c r="AE24" s="271" t="str">
        <f>IF((AD23)=AD8+AD9,"no adjustment needed",IF(AD8=0,"no adjustment needed","adjustment needed"))</f>
        <v>no adjustment needed</v>
      </c>
    </row>
    <row r="25" spans="1:31" ht="19.5" customHeight="1" outlineLevel="1">
      <c r="A25" s="334" t="str">
        <f>'Basisdaten zum Projekt'!D14</f>
        <v/>
      </c>
      <c r="B25" s="336" t="str">
        <f>'Basisdaten zum Projekt'!E14</f>
        <v/>
      </c>
      <c r="C25" s="320">
        <f>IFERROR(SUMIF(B:B,M25,G:G),0)</f>
        <v>0</v>
      </c>
      <c r="D25" s="314">
        <f>MROUND(SUMIF(B:B,M25,F:F),0.5)</f>
        <v>0</v>
      </c>
      <c r="E25" s="322">
        <f>IFERROR(C25/D25,0)</f>
        <v>0</v>
      </c>
      <c r="F25" s="324">
        <f>E25*MROUND(J25,0.5)</f>
        <v>0</v>
      </c>
      <c r="G25" s="326">
        <f>SUMIF(B:B,M25,J:J)</f>
        <v>0</v>
      </c>
      <c r="H25" s="328">
        <f>IFERROR(G25-F25,0)</f>
        <v>0</v>
      </c>
      <c r="I25" s="330">
        <f t="shared" si="3"/>
        <v>0</v>
      </c>
      <c r="J25" s="332">
        <f>IFERROR(((SUMIF(B:B,M25,AC:AC))/$H$6),0)</f>
        <v>0</v>
      </c>
      <c r="K25" s="314">
        <f t="shared" ref="K25:K29" si="5">D25-J25</f>
        <v>0</v>
      </c>
      <c r="M25" s="260" t="s">
        <v>88</v>
      </c>
      <c r="N25" s="168">
        <f>IFERROR(IF(($I25&lt;$J25),(SUMIF($B:$B,$M25,N:N)/SUMIF($B:$B,$M25,$AC:$AC)*$I25),(SUMIF($B:$B,$M25,N:N)/SUMIF($B:$B,$M25,$AC:$AC)*$J25)),0)</f>
        <v>0</v>
      </c>
      <c r="O25" s="168">
        <f t="shared" si="1"/>
        <v>0</v>
      </c>
      <c r="P25" s="168">
        <f t="shared" si="1"/>
        <v>0</v>
      </c>
      <c r="Q25" s="168">
        <f t="shared" si="1"/>
        <v>0</v>
      </c>
      <c r="R25" s="168">
        <f t="shared" si="1"/>
        <v>0</v>
      </c>
      <c r="S25" s="168">
        <f t="shared" si="1"/>
        <v>0</v>
      </c>
      <c r="T25" s="168">
        <f t="shared" si="1"/>
        <v>0</v>
      </c>
      <c r="U25" s="168">
        <f t="shared" si="1"/>
        <v>0</v>
      </c>
      <c r="V25" s="168">
        <f t="shared" si="1"/>
        <v>0</v>
      </c>
      <c r="W25" s="168">
        <f t="shared" si="1"/>
        <v>0</v>
      </c>
      <c r="X25" s="168">
        <f t="shared" si="1"/>
        <v>0</v>
      </c>
      <c r="Y25" s="168">
        <f t="shared" si="1"/>
        <v>0</v>
      </c>
      <c r="Z25" s="168">
        <f t="shared" si="1"/>
        <v>0</v>
      </c>
      <c r="AA25" s="168">
        <f t="shared" si="1"/>
        <v>0</v>
      </c>
      <c r="AB25" s="168">
        <f t="shared" si="1"/>
        <v>0</v>
      </c>
      <c r="AC25" s="268">
        <f t="shared" ref="AC25:AC59" si="6">SUM(N25:AB25)</f>
        <v>0</v>
      </c>
      <c r="AD25" s="269">
        <f>ROUND(IF(F25&gt;G25,G25,F25),2)</f>
        <v>0</v>
      </c>
      <c r="AE25" s="272"/>
    </row>
    <row r="26" spans="1:31" ht="19.5" customHeight="1" outlineLevel="1">
      <c r="A26" s="335"/>
      <c r="B26" s="337"/>
      <c r="C26" s="321"/>
      <c r="D26" s="315"/>
      <c r="E26" s="323"/>
      <c r="F26" s="325"/>
      <c r="G26" s="327"/>
      <c r="H26" s="329"/>
      <c r="I26" s="331"/>
      <c r="J26" s="333"/>
      <c r="K26" s="315"/>
      <c r="M26" s="261" t="s">
        <v>228</v>
      </c>
      <c r="N26" s="171">
        <f>IFERROR(IF(OR((N10+N11)=N25,N10=0),0,N25-N10-N11),"")</f>
        <v>0</v>
      </c>
      <c r="O26" s="171">
        <f t="shared" ref="O26:AC26" si="7">IFERROR(IF(OR((O10+O11)=O25,O10=0),0,O25-O10-O11),"")</f>
        <v>0</v>
      </c>
      <c r="P26" s="171">
        <f t="shared" si="7"/>
        <v>0</v>
      </c>
      <c r="Q26" s="171">
        <f t="shared" si="7"/>
        <v>0</v>
      </c>
      <c r="R26" s="171">
        <f t="shared" si="7"/>
        <v>0</v>
      </c>
      <c r="S26" s="171">
        <f t="shared" si="7"/>
        <v>0</v>
      </c>
      <c r="T26" s="171">
        <f t="shared" si="7"/>
        <v>0</v>
      </c>
      <c r="U26" s="171">
        <f t="shared" si="7"/>
        <v>0</v>
      </c>
      <c r="V26" s="171">
        <f t="shared" si="7"/>
        <v>0</v>
      </c>
      <c r="W26" s="171">
        <f t="shared" si="7"/>
        <v>0</v>
      </c>
      <c r="X26" s="171">
        <f t="shared" si="7"/>
        <v>0</v>
      </c>
      <c r="Y26" s="171">
        <f t="shared" si="7"/>
        <v>0</v>
      </c>
      <c r="Z26" s="171">
        <f t="shared" si="7"/>
        <v>0</v>
      </c>
      <c r="AA26" s="171">
        <f t="shared" si="7"/>
        <v>0</v>
      </c>
      <c r="AB26" s="171">
        <f t="shared" si="7"/>
        <v>0</v>
      </c>
      <c r="AC26" s="268">
        <f t="shared" si="7"/>
        <v>0</v>
      </c>
      <c r="AD26" s="270">
        <f>IFERROR(IF(OR((AD10+AD11)=AD25,AD10=0),0,AD25-AD10-AD11),"")</f>
        <v>0</v>
      </c>
      <c r="AE26" s="271" t="str">
        <f>IF((AD25)=AD10+AD11,"no adjustment needed",IF(AD10=0,"no adjustment needed","adjustment needed"))</f>
        <v>no adjustment needed</v>
      </c>
    </row>
    <row r="27" spans="1:31" ht="19.5" customHeight="1" outlineLevel="1">
      <c r="A27" s="316" t="str">
        <f>'Basisdaten zum Projekt'!D15</f>
        <v/>
      </c>
      <c r="B27" s="318" t="str">
        <f>'Basisdaten zum Projekt'!E15</f>
        <v/>
      </c>
      <c r="C27" s="320">
        <f>IFERROR(SUMIF(B:B,M27,G:G),0)</f>
        <v>0</v>
      </c>
      <c r="D27" s="314">
        <f>MROUND(SUMIF(B:B,M27,F:F),0.5)</f>
        <v>0</v>
      </c>
      <c r="E27" s="322">
        <f>IFERROR(C27/D27,0)</f>
        <v>0</v>
      </c>
      <c r="F27" s="324">
        <f>E27*MROUND(J27,0.5)</f>
        <v>0</v>
      </c>
      <c r="G27" s="326">
        <f>SUMIF(B:B,M27,J:J)</f>
        <v>0</v>
      </c>
      <c r="H27" s="328">
        <f>IFERROR(G27-F27,0)</f>
        <v>0</v>
      </c>
      <c r="I27" s="330">
        <f t="shared" si="3"/>
        <v>0</v>
      </c>
      <c r="J27" s="332">
        <f>IFERROR(((SUMIF(B:B,M27,AC:AC))/$H$6),0)</f>
        <v>0</v>
      </c>
      <c r="K27" s="314">
        <f t="shared" si="5"/>
        <v>0</v>
      </c>
      <c r="M27" s="262" t="s">
        <v>89</v>
      </c>
      <c r="N27" s="168">
        <f>IFERROR(IF(($I27&lt;$J27),(SUMIF($B:$B,$M27,N:N)/SUMIF($B:$B,$M27,$AC:$AC)*$I27),(SUMIF($B:$B,$M27,N:N)/SUMIF($B:$B,$M27,$AC:$AC)*$J27)),0)</f>
        <v>0</v>
      </c>
      <c r="O27" s="168">
        <f t="shared" si="1"/>
        <v>0</v>
      </c>
      <c r="P27" s="168">
        <f t="shared" si="1"/>
        <v>0</v>
      </c>
      <c r="Q27" s="168">
        <f t="shared" si="1"/>
        <v>0</v>
      </c>
      <c r="R27" s="168">
        <f t="shared" si="1"/>
        <v>0</v>
      </c>
      <c r="S27" s="168">
        <f t="shared" si="1"/>
        <v>0</v>
      </c>
      <c r="T27" s="168">
        <f t="shared" si="1"/>
        <v>0</v>
      </c>
      <c r="U27" s="168">
        <f t="shared" si="1"/>
        <v>0</v>
      </c>
      <c r="V27" s="168">
        <f t="shared" si="1"/>
        <v>0</v>
      </c>
      <c r="W27" s="168">
        <f t="shared" si="1"/>
        <v>0</v>
      </c>
      <c r="X27" s="168">
        <f t="shared" si="1"/>
        <v>0</v>
      </c>
      <c r="Y27" s="168">
        <f t="shared" si="1"/>
        <v>0</v>
      </c>
      <c r="Z27" s="168">
        <f t="shared" si="1"/>
        <v>0</v>
      </c>
      <c r="AA27" s="168">
        <f t="shared" si="1"/>
        <v>0</v>
      </c>
      <c r="AB27" s="168">
        <f t="shared" si="1"/>
        <v>0</v>
      </c>
      <c r="AC27" s="268">
        <f t="shared" si="6"/>
        <v>0</v>
      </c>
      <c r="AD27" s="269">
        <f>ROUND(IF(F27&gt;G27,G27,F27),2)</f>
        <v>0</v>
      </c>
      <c r="AE27" s="227"/>
    </row>
    <row r="28" spans="1:31" ht="19.5" customHeight="1" outlineLevel="1">
      <c r="A28" s="317"/>
      <c r="B28" s="319"/>
      <c r="C28" s="321"/>
      <c r="D28" s="315"/>
      <c r="E28" s="323"/>
      <c r="F28" s="325"/>
      <c r="G28" s="327"/>
      <c r="H28" s="329"/>
      <c r="I28" s="331"/>
      <c r="J28" s="333"/>
      <c r="K28" s="315"/>
      <c r="M28" s="262" t="s">
        <v>264</v>
      </c>
      <c r="N28" s="171">
        <f>IFERROR(IF(OR((N12+N13)=N27,N12=0),0,N27-N12-N13),"")</f>
        <v>0</v>
      </c>
      <c r="O28" s="171">
        <f t="shared" ref="O28:AC28" si="8">IFERROR(IF(OR((O12+O13)=O27,O12=0),0,O27-O12-O13),"")</f>
        <v>0</v>
      </c>
      <c r="P28" s="171">
        <f t="shared" si="8"/>
        <v>0</v>
      </c>
      <c r="Q28" s="171">
        <f t="shared" si="8"/>
        <v>0</v>
      </c>
      <c r="R28" s="171">
        <f t="shared" si="8"/>
        <v>0</v>
      </c>
      <c r="S28" s="171">
        <f t="shared" si="8"/>
        <v>0</v>
      </c>
      <c r="T28" s="171">
        <f t="shared" si="8"/>
        <v>0</v>
      </c>
      <c r="U28" s="171">
        <f t="shared" si="8"/>
        <v>0</v>
      </c>
      <c r="V28" s="171">
        <f t="shared" si="8"/>
        <v>0</v>
      </c>
      <c r="W28" s="171">
        <f t="shared" si="8"/>
        <v>0</v>
      </c>
      <c r="X28" s="171">
        <f t="shared" si="8"/>
        <v>0</v>
      </c>
      <c r="Y28" s="171">
        <f t="shared" si="8"/>
        <v>0</v>
      </c>
      <c r="Z28" s="171">
        <f t="shared" si="8"/>
        <v>0</v>
      </c>
      <c r="AA28" s="171">
        <f t="shared" si="8"/>
        <v>0</v>
      </c>
      <c r="AB28" s="171">
        <f t="shared" si="8"/>
        <v>0</v>
      </c>
      <c r="AC28" s="268">
        <f t="shared" si="8"/>
        <v>0</v>
      </c>
      <c r="AD28" s="270">
        <f>IFERROR(IF(OR((AD12+AD13)=AD27,AD12=0),0,AD27-AD12-AD13),"")</f>
        <v>0</v>
      </c>
      <c r="AE28" s="271" t="str">
        <f>IF((AD27)=AD12+AD13,"no adjustment needed",IF(AD12=0,"no adjustment needed","adjustment needed"))</f>
        <v>no adjustment needed</v>
      </c>
    </row>
    <row r="29" spans="1:31" ht="19.5" customHeight="1" outlineLevel="1">
      <c r="A29" s="175" t="str">
        <f>'Basisdaten zum Projekt'!D16</f>
        <v/>
      </c>
      <c r="B29" s="176" t="str">
        <f>'Basisdaten zum Projekt'!E16</f>
        <v/>
      </c>
      <c r="C29" s="177">
        <f>IFERROR(SUMIF(B:B,M29,G:G),0)</f>
        <v>0</v>
      </c>
      <c r="D29" s="178">
        <f>MROUND(SUMIF(A:A,M29,G:G),0.5)</f>
        <v>0</v>
      </c>
      <c r="E29" s="179">
        <f>IFERROR(C29/D29,0)</f>
        <v>0</v>
      </c>
      <c r="F29" s="180">
        <f>E29*MROUND(J29,0.5)</f>
        <v>0</v>
      </c>
      <c r="G29" s="181">
        <f>SUMIF(B:B,M29,J:J)</f>
        <v>0</v>
      </c>
      <c r="H29" s="182">
        <f>IFERROR(G29-F29,0)</f>
        <v>0</v>
      </c>
      <c r="I29" s="183">
        <f t="shared" si="3"/>
        <v>0</v>
      </c>
      <c r="J29" s="167">
        <f>IFERROR(((SUMIF(B:B,M29,AC:AC))/$H$6),0)</f>
        <v>0</v>
      </c>
      <c r="K29" s="166">
        <f t="shared" si="5"/>
        <v>0</v>
      </c>
      <c r="M29" s="263" t="s">
        <v>90</v>
      </c>
      <c r="N29" s="168">
        <f>IFERROR(IF(($I29&lt;$J29),(SUMIF($B:$B,$M29,N:N)/SUMIF($B:$B,$M29,$AC:$AC)*$I29),(SUMIF($B:$B,$M29,N:N)/SUMIF($B:$B,$M29,$AC:$AC)*$J29)),0)</f>
        <v>0</v>
      </c>
      <c r="O29" s="168">
        <f t="shared" si="1"/>
        <v>0</v>
      </c>
      <c r="P29" s="168">
        <f t="shared" si="1"/>
        <v>0</v>
      </c>
      <c r="Q29" s="168">
        <f t="shared" si="1"/>
        <v>0</v>
      </c>
      <c r="R29" s="168">
        <f t="shared" si="1"/>
        <v>0</v>
      </c>
      <c r="S29" s="168">
        <f t="shared" si="1"/>
        <v>0</v>
      </c>
      <c r="T29" s="168">
        <f t="shared" si="1"/>
        <v>0</v>
      </c>
      <c r="U29" s="168">
        <f t="shared" si="1"/>
        <v>0</v>
      </c>
      <c r="V29" s="168">
        <f t="shared" si="1"/>
        <v>0</v>
      </c>
      <c r="W29" s="168">
        <f t="shared" si="1"/>
        <v>0</v>
      </c>
      <c r="X29" s="168">
        <f t="shared" si="1"/>
        <v>0</v>
      </c>
      <c r="Y29" s="168">
        <f t="shared" si="1"/>
        <v>0</v>
      </c>
      <c r="Z29" s="168">
        <f t="shared" si="1"/>
        <v>0</v>
      </c>
      <c r="AA29" s="168">
        <f t="shared" si="1"/>
        <v>0</v>
      </c>
      <c r="AB29" s="168">
        <f t="shared" si="1"/>
        <v>0</v>
      </c>
      <c r="AC29" s="268">
        <f t="shared" si="6"/>
        <v>0</v>
      </c>
      <c r="AD29" s="269">
        <f>ROUND(IF(F29&gt;G29,G29,F29),2)</f>
        <v>0</v>
      </c>
      <c r="AE29" s="227"/>
    </row>
    <row r="30" spans="1:31" outlineLevel="1">
      <c r="A30" s="184"/>
      <c r="B30" s="184"/>
      <c r="C30" s="96"/>
      <c r="D30" s="96"/>
      <c r="E30" s="185"/>
      <c r="F30" s="186"/>
      <c r="G30" s="187"/>
      <c r="H30" s="155"/>
      <c r="J30" s="186"/>
      <c r="K30" s="188"/>
      <c r="M30" s="151"/>
      <c r="N30" s="151"/>
      <c r="O30" s="151"/>
      <c r="P30" s="151"/>
      <c r="Q30" s="151"/>
      <c r="R30" s="151"/>
      <c r="S30" s="151"/>
      <c r="T30" s="151"/>
      <c r="U30" s="151"/>
      <c r="V30" s="151"/>
      <c r="W30" s="151"/>
      <c r="X30" s="151"/>
      <c r="Y30" s="151"/>
      <c r="Z30" s="151"/>
      <c r="AA30" s="151"/>
      <c r="AB30" s="151"/>
      <c r="AC30" s="151"/>
      <c r="AD30" s="151"/>
    </row>
    <row r="31" spans="1:31" outlineLevel="1">
      <c r="A31" s="184"/>
      <c r="B31" s="184"/>
      <c r="C31" s="184"/>
      <c r="D31" s="184"/>
      <c r="E31" s="185"/>
      <c r="F31" s="186"/>
      <c r="G31" s="187"/>
      <c r="H31" s="155"/>
      <c r="K31" s="188"/>
      <c r="M31" s="151"/>
      <c r="N31" s="151"/>
      <c r="O31" s="151"/>
      <c r="P31" s="151"/>
      <c r="Q31" s="151"/>
      <c r="R31" s="151"/>
      <c r="S31" s="151"/>
      <c r="T31" s="151"/>
      <c r="U31" s="151"/>
      <c r="V31" s="151"/>
      <c r="W31" s="151"/>
      <c r="X31" s="151"/>
      <c r="Y31" s="151"/>
      <c r="Z31" s="151"/>
      <c r="AA31" s="151"/>
      <c r="AB31" s="151"/>
      <c r="AC31" s="151"/>
      <c r="AD31" s="151"/>
    </row>
    <row r="32" spans="1:31" ht="31.5">
      <c r="C32" s="305" t="s">
        <v>64</v>
      </c>
      <c r="D32" s="305"/>
      <c r="E32" s="305"/>
      <c r="F32" s="305"/>
      <c r="G32" s="305"/>
      <c r="H32" s="305"/>
      <c r="I32" s="305"/>
      <c r="J32" s="190"/>
      <c r="N32" s="120"/>
    </row>
    <row r="33" spans="1:31">
      <c r="N33" s="120"/>
    </row>
    <row r="34" spans="1:31" ht="47.25" customHeight="1">
      <c r="C34" s="52" t="s">
        <v>366</v>
      </c>
      <c r="D34" s="52" t="s">
        <v>367</v>
      </c>
      <c r="E34" s="52" t="s">
        <v>368</v>
      </c>
      <c r="F34" s="52" t="s">
        <v>395</v>
      </c>
      <c r="G34" s="52" t="s">
        <v>370</v>
      </c>
      <c r="H34" s="191"/>
      <c r="I34" s="192"/>
      <c r="J34" s="192"/>
      <c r="M34" s="120"/>
    </row>
    <row r="35" spans="1:31" ht="15" customHeight="1" outlineLevel="1">
      <c r="C35" s="193">
        <f>IF('Basisdaten zum Projekt'!C5=0,0,DATE(YEAR('Basisdaten zum Projekt'!C5),1,1))</f>
        <v>44562</v>
      </c>
      <c r="D35" s="194">
        <f>F60</f>
        <v>0</v>
      </c>
      <c r="E35" s="195">
        <f>IFERROR(AC61,0)</f>
        <v>0</v>
      </c>
      <c r="F35" s="196">
        <f t="shared" ref="F35:F41" si="9">D35-E35</f>
        <v>0</v>
      </c>
      <c r="G35" s="197" t="str">
        <f>INDEX($B$1:B149,SUMPRODUCT(MAX((B48:B59&lt;&gt;"")*ROW(B48:B59))))</f>
        <v>P1</v>
      </c>
      <c r="H35" s="306" t="s">
        <v>371</v>
      </c>
      <c r="I35" s="198"/>
      <c r="J35" s="198"/>
      <c r="K35" s="199"/>
      <c r="L35" s="200"/>
      <c r="M35" s="201"/>
    </row>
    <row r="36" spans="1:31" outlineLevel="1">
      <c r="C36" s="193">
        <f>IFERROR(IF(EDATE(C35,12)&lt;=(DATE(YEAR('Basisdaten zum Projekt'!$C$6),1,1)),EDATE(C35,12),""),"")</f>
        <v>44927</v>
      </c>
      <c r="D36" s="194">
        <f>F75</f>
        <v>0</v>
      </c>
      <c r="E36" s="195">
        <f>IFERROR(AC76,0)</f>
        <v>0</v>
      </c>
      <c r="F36" s="196">
        <f t="shared" si="9"/>
        <v>0</v>
      </c>
      <c r="G36" s="197" t="str">
        <f>INDEX(B1:B149,SUMPRODUCT(MAX((B63:B74&lt;&gt;"")*ROW(B63:B74))))</f>
        <v>P2</v>
      </c>
      <c r="H36" s="306"/>
      <c r="I36" s="198"/>
      <c r="J36" s="198"/>
      <c r="K36" s="199"/>
      <c r="L36" s="199"/>
      <c r="M36" s="120"/>
    </row>
    <row r="37" spans="1:31" outlineLevel="1">
      <c r="C37" s="193">
        <f>IFERROR(IF(EDATE(C36,12)&lt;=(DATE(YEAR('Basisdaten zum Projekt'!$C$6),1,1)),EDATE(C36,12),""),"")</f>
        <v>45292</v>
      </c>
      <c r="D37" s="194">
        <f>F90</f>
        <v>0</v>
      </c>
      <c r="E37" s="195">
        <f>IFERROR(AC91,0)</f>
        <v>0</v>
      </c>
      <c r="F37" s="196">
        <f t="shared" si="9"/>
        <v>0</v>
      </c>
      <c r="G37" s="197" t="str">
        <f>INDEX(B1:B149,SUMPRODUCT(MAX((B78:B89&lt;&gt;"")*ROW(B78:B89))))</f>
        <v>P2</v>
      </c>
      <c r="H37" s="306"/>
    </row>
    <row r="38" spans="1:31" outlineLevel="1">
      <c r="C38" s="193">
        <f>IFERROR(IF(EDATE(C37,12)&lt;=(DATE(YEAR('Basisdaten zum Projekt'!$C$6),1,1)),EDATE(C37,12),""),"")</f>
        <v>45658</v>
      </c>
      <c r="D38" s="194">
        <f>F105</f>
        <v>0</v>
      </c>
      <c r="E38" s="195">
        <f>IFERROR(AC106,0)</f>
        <v>0</v>
      </c>
      <c r="F38" s="196">
        <f t="shared" si="9"/>
        <v>0</v>
      </c>
      <c r="G38" s="197" t="str">
        <f>INDEX(B1:B149,SUMPRODUCT(MAX((B93:B104&lt;&gt;"")*ROW(B93:B104))))</f>
        <v>P2</v>
      </c>
      <c r="H38" s="306"/>
      <c r="M38" s="120"/>
    </row>
    <row r="39" spans="1:31" outlineLevel="1">
      <c r="C39" s="193" t="str">
        <f>IFERROR(IF(EDATE(C38,12)&lt;=(DATE(YEAR('Basisdaten zum Projekt'!$C$6),1,1)),EDATE(C38,12),""),"")</f>
        <v/>
      </c>
      <c r="D39" s="194">
        <f>F120</f>
        <v>0</v>
      </c>
      <c r="E39" s="195">
        <f>IFERROR(AC121,0)</f>
        <v>0</v>
      </c>
      <c r="F39" s="196">
        <f t="shared" si="9"/>
        <v>0</v>
      </c>
      <c r="G39" s="197">
        <f>INDEX(B1:B149,SUMPRODUCT(MAX((B108:B119&lt;&gt;"")*ROW(B108:B119))))</f>
        <v>0</v>
      </c>
      <c r="H39" s="306"/>
      <c r="M39" s="202"/>
    </row>
    <row r="40" spans="1:31" outlineLevel="1">
      <c r="C40" s="193" t="str">
        <f>IFERROR(IF(EDATE(C39,12)&lt;=(DATE(YEAR('Basisdaten zum Projekt'!$C$6),1,1)),EDATE(C39,12),""),"")</f>
        <v/>
      </c>
      <c r="D40" s="194">
        <f>F135</f>
        <v>0</v>
      </c>
      <c r="E40" s="195">
        <f>IFERROR(AC136,0)</f>
        <v>0</v>
      </c>
      <c r="F40" s="196">
        <f t="shared" si="9"/>
        <v>0</v>
      </c>
      <c r="G40" s="197">
        <f>INDEX(B1:B149,SUMPRODUCT(MAX((B123:B134&lt;&gt;"")*ROW(B123:B134))))</f>
        <v>0</v>
      </c>
      <c r="H40" s="306"/>
      <c r="M40" s="120"/>
    </row>
    <row r="41" spans="1:31" outlineLevel="1">
      <c r="C41" s="193" t="str">
        <f>IFERROR(IF(EDATE(C40,12)&lt;=(DATE(YEAR('Basisdaten zum Projekt'!$C$6),1,1)),EDATE(C40,12),""),"")</f>
        <v/>
      </c>
      <c r="D41" s="194">
        <f>F150</f>
        <v>0</v>
      </c>
      <c r="E41" s="195">
        <f>IFERROR(AC151,0)</f>
        <v>0</v>
      </c>
      <c r="F41" s="196">
        <f t="shared" si="9"/>
        <v>0</v>
      </c>
      <c r="G41" s="197">
        <f>INDEX(B1:B149,SUMPRODUCT(MAX((B138:B149&lt;&gt;"")*ROW(B138:B149))))</f>
        <v>0</v>
      </c>
      <c r="H41" s="306"/>
      <c r="N41" s="120"/>
    </row>
    <row r="42" spans="1:31" outlineLevel="1">
      <c r="E42" s="203"/>
      <c r="F42" s="204"/>
      <c r="G42" s="154"/>
      <c r="H42" s="205"/>
      <c r="I42" s="206"/>
      <c r="J42" s="207"/>
      <c r="O42" s="120"/>
    </row>
    <row r="43" spans="1:31" ht="24.75" customHeight="1" outlineLevel="1">
      <c r="E43" s="203"/>
      <c r="F43" s="204"/>
      <c r="G43" s="154"/>
      <c r="H43" s="205"/>
      <c r="I43" s="208"/>
      <c r="J43" s="208"/>
      <c r="K43" s="207"/>
      <c r="O43" s="120"/>
    </row>
    <row r="44" spans="1:31" ht="33.75">
      <c r="B44" s="305" t="s">
        <v>58</v>
      </c>
      <c r="C44" s="305"/>
      <c r="D44" s="305"/>
      <c r="E44" s="305"/>
      <c r="F44" s="305"/>
      <c r="G44" s="305"/>
      <c r="H44" s="305"/>
      <c r="I44" s="305"/>
      <c r="J44" s="305"/>
      <c r="K44" s="209"/>
      <c r="M44" s="307" t="s">
        <v>60</v>
      </c>
      <c r="N44" s="307"/>
      <c r="O44" s="307"/>
      <c r="P44" s="307"/>
      <c r="Q44" s="307"/>
      <c r="R44" s="307"/>
      <c r="S44" s="307"/>
      <c r="T44" s="307"/>
      <c r="U44" s="307"/>
      <c r="V44" s="307"/>
      <c r="W44" s="307"/>
      <c r="X44" s="307"/>
      <c r="Y44" s="307"/>
      <c r="Z44" s="307"/>
      <c r="AA44" s="307"/>
      <c r="AB44" s="307"/>
      <c r="AC44" s="307"/>
      <c r="AD44" s="307"/>
      <c r="AE44" s="307"/>
    </row>
    <row r="45" spans="1:31">
      <c r="A45" s="50"/>
      <c r="E45" s="50"/>
    </row>
    <row r="46" spans="1:31" ht="15.75" customHeight="1">
      <c r="B46" s="210"/>
      <c r="C46" s="210"/>
      <c r="D46" s="210"/>
      <c r="E46" s="308" t="s">
        <v>353</v>
      </c>
      <c r="F46" s="309"/>
      <c r="G46" s="310"/>
      <c r="H46" s="308" t="s">
        <v>354</v>
      </c>
      <c r="I46" s="309"/>
      <c r="J46" s="310"/>
      <c r="N46" s="311" t="s">
        <v>372</v>
      </c>
      <c r="O46" s="312"/>
      <c r="P46" s="312"/>
      <c r="Q46" s="312"/>
      <c r="R46" s="312"/>
      <c r="S46" s="312"/>
      <c r="T46" s="312"/>
      <c r="U46" s="312"/>
      <c r="V46" s="312"/>
      <c r="W46" s="312"/>
      <c r="X46" s="312"/>
      <c r="Y46" s="312"/>
      <c r="Z46" s="312"/>
      <c r="AA46" s="312"/>
      <c r="AB46" s="312"/>
      <c r="AC46" s="313"/>
    </row>
    <row r="47" spans="1:31" ht="49.5" customHeight="1">
      <c r="B47" s="211" t="s">
        <v>117</v>
      </c>
      <c r="C47" s="211" t="s">
        <v>80</v>
      </c>
      <c r="D47" s="212" t="s">
        <v>373</v>
      </c>
      <c r="E47" s="213" t="s">
        <v>374</v>
      </c>
      <c r="F47" s="36" t="s">
        <v>375</v>
      </c>
      <c r="G47" s="214" t="s">
        <v>376</v>
      </c>
      <c r="H47" s="215" t="s">
        <v>374</v>
      </c>
      <c r="I47" s="36" t="s">
        <v>375</v>
      </c>
      <c r="J47" s="214" t="s">
        <v>377</v>
      </c>
      <c r="M47" s="36" t="s">
        <v>373</v>
      </c>
      <c r="N47" s="216" t="s">
        <v>378</v>
      </c>
      <c r="O47" s="216" t="s">
        <v>379</v>
      </c>
      <c r="P47" s="216" t="s">
        <v>380</v>
      </c>
      <c r="Q47" s="216" t="s">
        <v>381</v>
      </c>
      <c r="R47" s="216" t="s">
        <v>382</v>
      </c>
      <c r="S47" s="36" t="s">
        <v>383</v>
      </c>
      <c r="T47" s="36" t="s">
        <v>384</v>
      </c>
      <c r="U47" s="36" t="s">
        <v>385</v>
      </c>
      <c r="V47" s="36" t="s">
        <v>386</v>
      </c>
      <c r="W47" s="36" t="s">
        <v>387</v>
      </c>
      <c r="X47" s="36" t="s">
        <v>388</v>
      </c>
      <c r="Y47" s="36" t="s">
        <v>389</v>
      </c>
      <c r="Z47" s="36" t="s">
        <v>390</v>
      </c>
      <c r="AA47" s="36" t="s">
        <v>391</v>
      </c>
      <c r="AB47" s="36" t="s">
        <v>392</v>
      </c>
      <c r="AC47" s="216" t="s">
        <v>393</v>
      </c>
      <c r="AE47" s="217"/>
    </row>
    <row r="48" spans="1:31" outlineLevel="1">
      <c r="B48" s="218" t="str">
        <f>IF(C48&gt;0,IFERROR(_xlfn.IFS(D48&lt;=DATE(YEAR('Basisdaten zum Projekt'!$E$12),MONTH('Basisdaten zum Projekt'!$E$12),1),'Basisdaten zum Projekt'!$A$12,D48&lt;=DATE(YEAR('Basisdaten zum Projekt'!$E$13),MONTH('Basisdaten zum Projekt'!$E$13),1),'Basisdaten zum Projekt'!$A$13,D48&lt;=DATE(YEAR('Basisdaten zum Projekt'!$E$14),MONTH('Basisdaten zum Projekt'!$E$14),1),'Basisdaten zum Projekt'!$A$14,D48&lt;=DATE(YEAR('Basisdaten zum Projekt'!$E$15),MONTH('Basisdaten zum Projekt'!$E$15),1),'Basisdaten zum Projekt'!$A$15,D48&lt;=DATE(YEAR('Basisdaten zum Projekt'!$E$16),MONTH('Basisdaten zum Projekt'!$E$16),1),'Basisdaten zum Projekt'!$A$16),""),"")</f>
        <v/>
      </c>
      <c r="C48" s="218">
        <f>IF(DATE(YEAR('Basisdaten zum Projekt'!$C$5),MONTH('Basisdaten zum Projekt'!$C$5),1)=D48,1,0)</f>
        <v>0</v>
      </c>
      <c r="D48" s="219">
        <f>IF('Basisdaten zum Projekt'!C5=0,0,DATE(YEAR('Basisdaten zum Projekt'!$C$5),1,1))</f>
        <v>44562</v>
      </c>
      <c r="E48" s="220"/>
      <c r="F48" s="168">
        <f t="shared" ref="F48:F59" si="10">215/12*E48</f>
        <v>0</v>
      </c>
      <c r="G48" s="221"/>
      <c r="H48" s="220"/>
      <c r="I48" s="168">
        <f t="shared" ref="I48:I59" si="11">215/12*H48</f>
        <v>0</v>
      </c>
      <c r="J48" s="222"/>
      <c r="M48" s="219">
        <f t="shared" ref="M48:M105" si="12">D48</f>
        <v>44562</v>
      </c>
      <c r="N48" s="223"/>
      <c r="O48" s="223"/>
      <c r="P48" s="223"/>
      <c r="Q48" s="223"/>
      <c r="R48" s="223"/>
      <c r="S48" s="223"/>
      <c r="T48" s="223"/>
      <c r="U48" s="223"/>
      <c r="V48" s="223"/>
      <c r="W48" s="223"/>
      <c r="X48" s="223"/>
      <c r="Y48" s="223"/>
      <c r="Z48" s="223"/>
      <c r="AA48" s="223"/>
      <c r="AB48" s="223"/>
      <c r="AC48" s="195">
        <f t="shared" si="6"/>
        <v>0</v>
      </c>
      <c r="AE48" s="217"/>
    </row>
    <row r="49" spans="2:31" outlineLevel="1">
      <c r="B49" s="218" t="str">
        <f>IF(C49&gt;0,IFERROR(_xlfn.IFS(D49&lt;=DATE(YEAR('Basisdaten zum Projekt'!$E$12),MONTH('Basisdaten zum Projekt'!$E$12),1),'Basisdaten zum Projekt'!$A$12,D49&lt;=DATE(YEAR('Basisdaten zum Projekt'!$E$13),MONTH('Basisdaten zum Projekt'!$E$13),1),'Basisdaten zum Projekt'!$A$13,D49&lt;=DATE(YEAR('Basisdaten zum Projekt'!$E$14),MONTH('Basisdaten zum Projekt'!$E$14),1),'Basisdaten zum Projekt'!$A$14,D49&lt;=DATE(YEAR('Basisdaten zum Projekt'!$E$15),MONTH('Basisdaten zum Projekt'!$E$15),1),'Basisdaten zum Projekt'!$A$15,D49&lt;=DATE(YEAR('Basisdaten zum Projekt'!$E$16),MONTH('Basisdaten zum Projekt'!$E$16),1),'Basisdaten zum Projekt'!$A$16),""),"")</f>
        <v/>
      </c>
      <c r="C49" s="218">
        <f>IF(C48&gt;0,C48+1,IF(DATE(YEAR('Basisdaten zum Projekt'!$C$5),MONTH('Basisdaten zum Projekt'!$C$5),1)=D49,1,0))</f>
        <v>0</v>
      </c>
      <c r="D49" s="219">
        <f t="shared" ref="D49:D59" si="13">DATE(YEAR(D48),MONTH(D48)+1,DAY(D48))</f>
        <v>44593</v>
      </c>
      <c r="E49" s="220"/>
      <c r="F49" s="168">
        <f t="shared" si="10"/>
        <v>0</v>
      </c>
      <c r="G49" s="221"/>
      <c r="H49" s="220"/>
      <c r="I49" s="168">
        <f t="shared" si="11"/>
        <v>0</v>
      </c>
      <c r="J49" s="222"/>
      <c r="M49" s="219">
        <f t="shared" si="12"/>
        <v>44593</v>
      </c>
      <c r="N49" s="223"/>
      <c r="O49" s="223"/>
      <c r="P49" s="223"/>
      <c r="Q49" s="223"/>
      <c r="R49" s="223"/>
      <c r="S49" s="223"/>
      <c r="T49" s="223"/>
      <c r="U49" s="223"/>
      <c r="V49" s="223"/>
      <c r="W49" s="223"/>
      <c r="X49" s="223"/>
      <c r="Y49" s="223"/>
      <c r="Z49" s="223"/>
      <c r="AA49" s="223"/>
      <c r="AB49" s="223"/>
      <c r="AC49" s="195">
        <f t="shared" si="6"/>
        <v>0</v>
      </c>
      <c r="AE49" s="217"/>
    </row>
    <row r="50" spans="2:31" outlineLevel="1">
      <c r="B50" s="218" t="str">
        <f>IF(C50&gt;0,IFERROR(_xlfn.IFS(D50&lt;=DATE(YEAR('Basisdaten zum Projekt'!$E$12),MONTH('Basisdaten zum Projekt'!$E$12),1),'Basisdaten zum Projekt'!$A$12,D50&lt;=DATE(YEAR('Basisdaten zum Projekt'!$E$13),MONTH('Basisdaten zum Projekt'!$E$13),1),'Basisdaten zum Projekt'!$A$13,D50&lt;=DATE(YEAR('Basisdaten zum Projekt'!$E$14),MONTH('Basisdaten zum Projekt'!$E$14),1),'Basisdaten zum Projekt'!$A$14,D50&lt;=DATE(YEAR('Basisdaten zum Projekt'!$E$15),MONTH('Basisdaten zum Projekt'!$E$15),1),'Basisdaten zum Projekt'!$A$15,D50&lt;=DATE(YEAR('Basisdaten zum Projekt'!$E$16),MONTH('Basisdaten zum Projekt'!$E$16),1),'Basisdaten zum Projekt'!$A$16),""),"")</f>
        <v/>
      </c>
      <c r="C50" s="218">
        <f>IF(C49&gt;0,C49+1,IF(DATE(YEAR('Basisdaten zum Projekt'!$C$5),MONTH('Basisdaten zum Projekt'!$C$5),1)=D50,1,0))</f>
        <v>0</v>
      </c>
      <c r="D50" s="219">
        <f t="shared" si="13"/>
        <v>44621</v>
      </c>
      <c r="E50" s="220"/>
      <c r="F50" s="168">
        <f t="shared" si="10"/>
        <v>0</v>
      </c>
      <c r="G50" s="221"/>
      <c r="H50" s="220"/>
      <c r="I50" s="168">
        <f t="shared" si="11"/>
        <v>0</v>
      </c>
      <c r="J50" s="222"/>
      <c r="M50" s="219">
        <f t="shared" si="12"/>
        <v>44621</v>
      </c>
      <c r="N50" s="223"/>
      <c r="O50" s="223"/>
      <c r="P50" s="223"/>
      <c r="Q50" s="223"/>
      <c r="R50" s="223"/>
      <c r="S50" s="223"/>
      <c r="T50" s="223"/>
      <c r="U50" s="223"/>
      <c r="V50" s="223"/>
      <c r="W50" s="223"/>
      <c r="X50" s="223"/>
      <c r="Y50" s="223"/>
      <c r="Z50" s="223"/>
      <c r="AA50" s="223"/>
      <c r="AB50" s="223"/>
      <c r="AC50" s="195">
        <f t="shared" si="6"/>
        <v>0</v>
      </c>
      <c r="AE50" s="217"/>
    </row>
    <row r="51" spans="2:31" outlineLevel="1">
      <c r="B51" s="218" t="str">
        <f>IF(C51&gt;0,IFERROR(_xlfn.IFS(D51&lt;=DATE(YEAR('Basisdaten zum Projekt'!$E$12),MONTH('Basisdaten zum Projekt'!$E$12),1),'Basisdaten zum Projekt'!$A$12,D51&lt;=DATE(YEAR('Basisdaten zum Projekt'!$E$13),MONTH('Basisdaten zum Projekt'!$E$13),1),'Basisdaten zum Projekt'!$A$13,D51&lt;=DATE(YEAR('Basisdaten zum Projekt'!$E$14),MONTH('Basisdaten zum Projekt'!$E$14),1),'Basisdaten zum Projekt'!$A$14,D51&lt;=DATE(YEAR('Basisdaten zum Projekt'!$E$15),MONTH('Basisdaten zum Projekt'!$E$15),1),'Basisdaten zum Projekt'!$A$15,D51&lt;=DATE(YEAR('Basisdaten zum Projekt'!$E$16),MONTH('Basisdaten zum Projekt'!$E$16),1),'Basisdaten zum Projekt'!$A$16),""),"")</f>
        <v>P1</v>
      </c>
      <c r="C51" s="218">
        <f>IF(C50&gt;0,C50+1,IF(DATE(YEAR('Basisdaten zum Projekt'!$C$5),MONTH('Basisdaten zum Projekt'!$C$5),1)=D51,1,0))</f>
        <v>1</v>
      </c>
      <c r="D51" s="219">
        <f t="shared" si="13"/>
        <v>44652</v>
      </c>
      <c r="E51" s="220"/>
      <c r="F51" s="168">
        <f t="shared" si="10"/>
        <v>0</v>
      </c>
      <c r="G51" s="221"/>
      <c r="H51" s="220"/>
      <c r="I51" s="168">
        <f t="shared" si="11"/>
        <v>0</v>
      </c>
      <c r="J51" s="222"/>
      <c r="M51" s="219">
        <f t="shared" si="12"/>
        <v>44652</v>
      </c>
      <c r="N51" s="223"/>
      <c r="O51" s="223"/>
      <c r="P51" s="223"/>
      <c r="Q51" s="223"/>
      <c r="R51" s="223"/>
      <c r="S51" s="223"/>
      <c r="T51" s="223"/>
      <c r="U51" s="223"/>
      <c r="V51" s="223"/>
      <c r="W51" s="223"/>
      <c r="X51" s="223"/>
      <c r="Y51" s="223"/>
      <c r="Z51" s="223"/>
      <c r="AA51" s="223"/>
      <c r="AB51" s="223"/>
      <c r="AC51" s="195">
        <f t="shared" si="6"/>
        <v>0</v>
      </c>
      <c r="AD51" s="224"/>
    </row>
    <row r="52" spans="2:31" outlineLevel="1">
      <c r="B52" s="218" t="str">
        <f>IF(C52&gt;0,IFERROR(_xlfn.IFS(D52&lt;=DATE(YEAR('Basisdaten zum Projekt'!$E$12),MONTH('Basisdaten zum Projekt'!$E$12),1),'Basisdaten zum Projekt'!$A$12,D52&lt;=DATE(YEAR('Basisdaten zum Projekt'!$E$13),MONTH('Basisdaten zum Projekt'!$E$13),1),'Basisdaten zum Projekt'!$A$13,D52&lt;=DATE(YEAR('Basisdaten zum Projekt'!$E$14),MONTH('Basisdaten zum Projekt'!$E$14),1),'Basisdaten zum Projekt'!$A$14,D52&lt;=DATE(YEAR('Basisdaten zum Projekt'!$E$15),MONTH('Basisdaten zum Projekt'!$E$15),1),'Basisdaten zum Projekt'!$A$15,D52&lt;=DATE(YEAR('Basisdaten zum Projekt'!$E$16),MONTH('Basisdaten zum Projekt'!$E$16),1),'Basisdaten zum Projekt'!$A$16),""),"")</f>
        <v>P1</v>
      </c>
      <c r="C52" s="218">
        <f>IF(C51&gt;0,C51+1,IF(DATE(YEAR('Basisdaten zum Projekt'!$C$5),MONTH('Basisdaten zum Projekt'!$C$5),1)=D52,1,0))</f>
        <v>2</v>
      </c>
      <c r="D52" s="219">
        <f t="shared" si="13"/>
        <v>44682</v>
      </c>
      <c r="E52" s="220"/>
      <c r="F52" s="168">
        <f t="shared" si="10"/>
        <v>0</v>
      </c>
      <c r="G52" s="225"/>
      <c r="H52" s="220"/>
      <c r="I52" s="168">
        <f t="shared" si="11"/>
        <v>0</v>
      </c>
      <c r="J52" s="226"/>
      <c r="M52" s="219">
        <f t="shared" si="12"/>
        <v>44682</v>
      </c>
      <c r="N52" s="223"/>
      <c r="O52" s="223"/>
      <c r="P52" s="223"/>
      <c r="Q52" s="223"/>
      <c r="R52" s="223"/>
      <c r="S52" s="223"/>
      <c r="T52" s="223"/>
      <c r="U52" s="223"/>
      <c r="V52" s="223"/>
      <c r="W52" s="223"/>
      <c r="X52" s="223"/>
      <c r="Y52" s="223"/>
      <c r="Z52" s="223"/>
      <c r="AA52" s="223"/>
      <c r="AB52" s="223"/>
      <c r="AC52" s="195">
        <f t="shared" si="6"/>
        <v>0</v>
      </c>
      <c r="AD52" s="224"/>
      <c r="AE52" s="217"/>
    </row>
    <row r="53" spans="2:31" outlineLevel="1">
      <c r="B53" s="218" t="str">
        <f>IF(C53&gt;0,IFERROR(_xlfn.IFS(D53&lt;=DATE(YEAR('Basisdaten zum Projekt'!$E$12),MONTH('Basisdaten zum Projekt'!$E$12),1),'Basisdaten zum Projekt'!$A$12,D53&lt;=DATE(YEAR('Basisdaten zum Projekt'!$E$13),MONTH('Basisdaten zum Projekt'!$E$13),1),'Basisdaten zum Projekt'!$A$13,D53&lt;=DATE(YEAR('Basisdaten zum Projekt'!$E$14),MONTH('Basisdaten zum Projekt'!$E$14),1),'Basisdaten zum Projekt'!$A$14,D53&lt;=DATE(YEAR('Basisdaten zum Projekt'!$E$15),MONTH('Basisdaten zum Projekt'!$E$15),1),'Basisdaten zum Projekt'!$A$15,D53&lt;=DATE(YEAR('Basisdaten zum Projekt'!$E$16),MONTH('Basisdaten zum Projekt'!$E$16),1),'Basisdaten zum Projekt'!$A$16),""),"")</f>
        <v>P1</v>
      </c>
      <c r="C53" s="218">
        <f>IF(C52&gt;0,C52+1,IF(DATE(YEAR('Basisdaten zum Projekt'!$C$5),MONTH('Basisdaten zum Projekt'!$C$5),1)=D53,1,0))</f>
        <v>3</v>
      </c>
      <c r="D53" s="219">
        <f t="shared" si="13"/>
        <v>44713</v>
      </c>
      <c r="E53" s="220"/>
      <c r="F53" s="168">
        <f t="shared" si="10"/>
        <v>0</v>
      </c>
      <c r="G53" s="225"/>
      <c r="H53" s="220"/>
      <c r="I53" s="168">
        <f t="shared" si="11"/>
        <v>0</v>
      </c>
      <c r="J53" s="226"/>
      <c r="M53" s="219">
        <f t="shared" si="12"/>
        <v>44713</v>
      </c>
      <c r="N53" s="223"/>
      <c r="O53" s="223"/>
      <c r="P53" s="223"/>
      <c r="Q53" s="223"/>
      <c r="R53" s="223"/>
      <c r="S53" s="223"/>
      <c r="T53" s="223"/>
      <c r="U53" s="223"/>
      <c r="V53" s="223"/>
      <c r="W53" s="223"/>
      <c r="X53" s="223"/>
      <c r="Y53" s="223"/>
      <c r="Z53" s="223"/>
      <c r="AA53" s="223"/>
      <c r="AB53" s="223"/>
      <c r="AC53" s="195">
        <f t="shared" si="6"/>
        <v>0</v>
      </c>
      <c r="AD53" s="224"/>
      <c r="AE53" s="217"/>
    </row>
    <row r="54" spans="2:31" outlineLevel="1">
      <c r="B54" s="218" t="str">
        <f>IF(C54&gt;0,IFERROR(_xlfn.IFS(D54&lt;=DATE(YEAR('Basisdaten zum Projekt'!$E$12),MONTH('Basisdaten zum Projekt'!$E$12),1),'Basisdaten zum Projekt'!$A$12,D54&lt;=DATE(YEAR('Basisdaten zum Projekt'!$E$13),MONTH('Basisdaten zum Projekt'!$E$13),1),'Basisdaten zum Projekt'!$A$13,D54&lt;=DATE(YEAR('Basisdaten zum Projekt'!$E$14),MONTH('Basisdaten zum Projekt'!$E$14),1),'Basisdaten zum Projekt'!$A$14,D54&lt;=DATE(YEAR('Basisdaten zum Projekt'!$E$15),MONTH('Basisdaten zum Projekt'!$E$15),1),'Basisdaten zum Projekt'!$A$15,D54&lt;=DATE(YEAR('Basisdaten zum Projekt'!$E$16),MONTH('Basisdaten zum Projekt'!$E$16),1),'Basisdaten zum Projekt'!$A$16),""),"")</f>
        <v>P1</v>
      </c>
      <c r="C54" s="218">
        <f>IF(C53&gt;0,C53+1,IF(DATE(YEAR('Basisdaten zum Projekt'!$C$5),MONTH('Basisdaten zum Projekt'!$C$5),1)=D54,1,0))</f>
        <v>4</v>
      </c>
      <c r="D54" s="219">
        <f t="shared" si="13"/>
        <v>44743</v>
      </c>
      <c r="E54" s="220"/>
      <c r="F54" s="168">
        <f t="shared" si="10"/>
        <v>0</v>
      </c>
      <c r="G54" s="225"/>
      <c r="H54" s="220"/>
      <c r="I54" s="168">
        <f t="shared" si="11"/>
        <v>0</v>
      </c>
      <c r="J54" s="226"/>
      <c r="M54" s="219">
        <f t="shared" si="12"/>
        <v>44743</v>
      </c>
      <c r="N54" s="223"/>
      <c r="O54" s="223"/>
      <c r="P54" s="223"/>
      <c r="Q54" s="223"/>
      <c r="R54" s="223"/>
      <c r="S54" s="223"/>
      <c r="T54" s="223"/>
      <c r="U54" s="223"/>
      <c r="V54" s="223"/>
      <c r="W54" s="223"/>
      <c r="X54" s="223"/>
      <c r="Y54" s="223"/>
      <c r="Z54" s="223"/>
      <c r="AA54" s="223"/>
      <c r="AB54" s="223"/>
      <c r="AC54" s="195">
        <f t="shared" si="6"/>
        <v>0</v>
      </c>
      <c r="AD54" s="224"/>
      <c r="AE54" s="209"/>
    </row>
    <row r="55" spans="2:31" outlineLevel="1">
      <c r="B55" s="218" t="str">
        <f>IF(C55&gt;0,IFERROR(_xlfn.IFS(D55&lt;=DATE(YEAR('Basisdaten zum Projekt'!$E$12),MONTH('Basisdaten zum Projekt'!$E$12),1),'Basisdaten zum Projekt'!$A$12,D55&lt;=DATE(YEAR('Basisdaten zum Projekt'!$E$13),MONTH('Basisdaten zum Projekt'!$E$13),1),'Basisdaten zum Projekt'!$A$13,D55&lt;=DATE(YEAR('Basisdaten zum Projekt'!$E$14),MONTH('Basisdaten zum Projekt'!$E$14),1),'Basisdaten zum Projekt'!$A$14,D55&lt;=DATE(YEAR('Basisdaten zum Projekt'!$E$15),MONTH('Basisdaten zum Projekt'!$E$15),1),'Basisdaten zum Projekt'!$A$15,D55&lt;=DATE(YEAR('Basisdaten zum Projekt'!$E$16),MONTH('Basisdaten zum Projekt'!$E$16),1),'Basisdaten zum Projekt'!$A$16),""),"")</f>
        <v>P1</v>
      </c>
      <c r="C55" s="218">
        <f>IF(C54&gt;0,C54+1,IF(DATE(YEAR('Basisdaten zum Projekt'!$C$5),MONTH('Basisdaten zum Projekt'!$C$5),1)=D55,1,0))</f>
        <v>5</v>
      </c>
      <c r="D55" s="219">
        <f t="shared" si="13"/>
        <v>44774</v>
      </c>
      <c r="E55" s="220"/>
      <c r="F55" s="168">
        <f t="shared" si="10"/>
        <v>0</v>
      </c>
      <c r="G55" s="221"/>
      <c r="H55" s="220"/>
      <c r="I55" s="168">
        <f t="shared" si="11"/>
        <v>0</v>
      </c>
      <c r="J55" s="222"/>
      <c r="M55" s="219">
        <f t="shared" si="12"/>
        <v>44774</v>
      </c>
      <c r="N55" s="223"/>
      <c r="O55" s="223"/>
      <c r="P55" s="223"/>
      <c r="Q55" s="223"/>
      <c r="R55" s="223"/>
      <c r="S55" s="223"/>
      <c r="T55" s="223"/>
      <c r="U55" s="223"/>
      <c r="V55" s="223"/>
      <c r="W55" s="223"/>
      <c r="X55" s="223"/>
      <c r="Y55" s="223"/>
      <c r="Z55" s="223"/>
      <c r="AA55" s="223"/>
      <c r="AB55" s="223"/>
      <c r="AC55" s="195">
        <f t="shared" si="6"/>
        <v>0</v>
      </c>
      <c r="AD55" s="224"/>
      <c r="AE55" s="209"/>
    </row>
    <row r="56" spans="2:31" outlineLevel="1">
      <c r="B56" s="218" t="str">
        <f>IF(C56&gt;0,IFERROR(_xlfn.IFS(D56&lt;=DATE(YEAR('Basisdaten zum Projekt'!$E$12),MONTH('Basisdaten zum Projekt'!$E$12),1),'Basisdaten zum Projekt'!$A$12,D56&lt;=DATE(YEAR('Basisdaten zum Projekt'!$E$13),MONTH('Basisdaten zum Projekt'!$E$13),1),'Basisdaten zum Projekt'!$A$13,D56&lt;=DATE(YEAR('Basisdaten zum Projekt'!$E$14),MONTH('Basisdaten zum Projekt'!$E$14),1),'Basisdaten zum Projekt'!$A$14,D56&lt;=DATE(YEAR('Basisdaten zum Projekt'!$E$15),MONTH('Basisdaten zum Projekt'!$E$15),1),'Basisdaten zum Projekt'!$A$15,D56&lt;=DATE(YEAR('Basisdaten zum Projekt'!$E$16),MONTH('Basisdaten zum Projekt'!$E$16),1),'Basisdaten zum Projekt'!$A$16),""),"")</f>
        <v>P1</v>
      </c>
      <c r="C56" s="218">
        <f>IF(C55&gt;0,C55+1,IF(DATE(YEAR('Basisdaten zum Projekt'!$C$5),MONTH('Basisdaten zum Projekt'!$C$5),1)=D56,1,0))</f>
        <v>6</v>
      </c>
      <c r="D56" s="219">
        <f t="shared" si="13"/>
        <v>44805</v>
      </c>
      <c r="E56" s="220"/>
      <c r="F56" s="168">
        <f t="shared" si="10"/>
        <v>0</v>
      </c>
      <c r="G56" s="221"/>
      <c r="H56" s="220"/>
      <c r="I56" s="168">
        <f t="shared" si="11"/>
        <v>0</v>
      </c>
      <c r="J56" s="222"/>
      <c r="M56" s="219">
        <f t="shared" si="12"/>
        <v>44805</v>
      </c>
      <c r="N56" s="223"/>
      <c r="O56" s="223"/>
      <c r="P56" s="223"/>
      <c r="Q56" s="223"/>
      <c r="R56" s="223"/>
      <c r="S56" s="223"/>
      <c r="T56" s="223"/>
      <c r="U56" s="223"/>
      <c r="V56" s="223"/>
      <c r="W56" s="223"/>
      <c r="X56" s="223"/>
      <c r="Y56" s="223"/>
      <c r="Z56" s="223"/>
      <c r="AA56" s="223"/>
      <c r="AB56" s="223"/>
      <c r="AC56" s="195">
        <f t="shared" si="6"/>
        <v>0</v>
      </c>
      <c r="AD56" s="224"/>
    </row>
    <row r="57" spans="2:31" outlineLevel="1">
      <c r="B57" s="218" t="str">
        <f>IF(C57&gt;0,IFERROR(_xlfn.IFS(D57&lt;=DATE(YEAR('Basisdaten zum Projekt'!$E$12),MONTH('Basisdaten zum Projekt'!$E$12),1),'Basisdaten zum Projekt'!$A$12,D57&lt;=DATE(YEAR('Basisdaten zum Projekt'!$E$13),MONTH('Basisdaten zum Projekt'!$E$13),1),'Basisdaten zum Projekt'!$A$13,D57&lt;=DATE(YEAR('Basisdaten zum Projekt'!$E$14),MONTH('Basisdaten zum Projekt'!$E$14),1),'Basisdaten zum Projekt'!$A$14,D57&lt;=DATE(YEAR('Basisdaten zum Projekt'!$E$15),MONTH('Basisdaten zum Projekt'!$E$15),1),'Basisdaten zum Projekt'!$A$15,D57&lt;=DATE(YEAR('Basisdaten zum Projekt'!$E$16),MONTH('Basisdaten zum Projekt'!$E$16),1),'Basisdaten zum Projekt'!$A$16),""),"")</f>
        <v>P1</v>
      </c>
      <c r="C57" s="218">
        <f>IF(C56&gt;0,C56+1,IF(DATE(YEAR('Basisdaten zum Projekt'!$C$5),MONTH('Basisdaten zum Projekt'!$C$5),1)=D57,1,0))</f>
        <v>7</v>
      </c>
      <c r="D57" s="219">
        <f t="shared" si="13"/>
        <v>44835</v>
      </c>
      <c r="E57" s="220"/>
      <c r="F57" s="168">
        <f t="shared" si="10"/>
        <v>0</v>
      </c>
      <c r="G57" s="221"/>
      <c r="H57" s="220"/>
      <c r="I57" s="168">
        <f t="shared" si="11"/>
        <v>0</v>
      </c>
      <c r="J57" s="222"/>
      <c r="M57" s="219">
        <f t="shared" si="12"/>
        <v>44835</v>
      </c>
      <c r="N57" s="223"/>
      <c r="O57" s="223"/>
      <c r="P57" s="223"/>
      <c r="Q57" s="223"/>
      <c r="R57" s="223"/>
      <c r="S57" s="223"/>
      <c r="T57" s="223"/>
      <c r="U57" s="223"/>
      <c r="V57" s="223"/>
      <c r="W57" s="223"/>
      <c r="X57" s="223"/>
      <c r="Y57" s="223"/>
      <c r="Z57" s="223"/>
      <c r="AA57" s="223"/>
      <c r="AB57" s="223"/>
      <c r="AC57" s="195">
        <f t="shared" si="6"/>
        <v>0</v>
      </c>
      <c r="AD57" s="224"/>
      <c r="AE57" s="227"/>
    </row>
    <row r="58" spans="2:31" outlineLevel="1">
      <c r="B58" s="218" t="str">
        <f>IF(C58&gt;0,IFERROR(_xlfn.IFS(D58&lt;=DATE(YEAR('Basisdaten zum Projekt'!$E$12),MONTH('Basisdaten zum Projekt'!$E$12),1),'Basisdaten zum Projekt'!$A$12,D58&lt;=DATE(YEAR('Basisdaten zum Projekt'!$E$13),MONTH('Basisdaten zum Projekt'!$E$13),1),'Basisdaten zum Projekt'!$A$13,D58&lt;=DATE(YEAR('Basisdaten zum Projekt'!$E$14),MONTH('Basisdaten zum Projekt'!$E$14),1),'Basisdaten zum Projekt'!$A$14,D58&lt;=DATE(YEAR('Basisdaten zum Projekt'!$E$15),MONTH('Basisdaten zum Projekt'!$E$15),1),'Basisdaten zum Projekt'!$A$15,D58&lt;=DATE(YEAR('Basisdaten zum Projekt'!$E$16),MONTH('Basisdaten zum Projekt'!$E$16),1),'Basisdaten zum Projekt'!$A$16),""),"")</f>
        <v>P1</v>
      </c>
      <c r="C58" s="218">
        <f>IF(C57&gt;0,C57+1,IF(DATE(YEAR('Basisdaten zum Projekt'!$C$5),MONTH('Basisdaten zum Projekt'!$C$5),1)=D58,1,0))</f>
        <v>8</v>
      </c>
      <c r="D58" s="219">
        <f t="shared" si="13"/>
        <v>44866</v>
      </c>
      <c r="E58" s="220"/>
      <c r="F58" s="168">
        <f t="shared" si="10"/>
        <v>0</v>
      </c>
      <c r="G58" s="221"/>
      <c r="H58" s="220"/>
      <c r="I58" s="168">
        <f t="shared" si="11"/>
        <v>0</v>
      </c>
      <c r="J58" s="222"/>
      <c r="M58" s="219">
        <f t="shared" si="12"/>
        <v>44866</v>
      </c>
      <c r="N58" s="223"/>
      <c r="O58" s="223"/>
      <c r="P58" s="223"/>
      <c r="Q58" s="223"/>
      <c r="R58" s="223"/>
      <c r="S58" s="223"/>
      <c r="T58" s="223"/>
      <c r="U58" s="223"/>
      <c r="V58" s="223"/>
      <c r="W58" s="223"/>
      <c r="X58" s="223"/>
      <c r="Y58" s="223"/>
      <c r="Z58" s="223"/>
      <c r="AA58" s="223"/>
      <c r="AB58" s="223"/>
      <c r="AC58" s="195">
        <f t="shared" si="6"/>
        <v>0</v>
      </c>
      <c r="AD58" s="224"/>
    </row>
    <row r="59" spans="2:31" outlineLevel="1">
      <c r="B59" s="218" t="str">
        <f>IF(C59&gt;0,IFERROR(_xlfn.IFS(D59&lt;=DATE(YEAR('Basisdaten zum Projekt'!$E$12),MONTH('Basisdaten zum Projekt'!$E$12),1),'Basisdaten zum Projekt'!$A$12,D59&lt;=DATE(YEAR('Basisdaten zum Projekt'!$E$13),MONTH('Basisdaten zum Projekt'!$E$13),1),'Basisdaten zum Projekt'!$A$13,D59&lt;=DATE(YEAR('Basisdaten zum Projekt'!$E$14),MONTH('Basisdaten zum Projekt'!$E$14),1),'Basisdaten zum Projekt'!$A$14,D59&lt;=DATE(YEAR('Basisdaten zum Projekt'!$E$15),MONTH('Basisdaten zum Projekt'!$E$15),1),'Basisdaten zum Projekt'!$A$15,D59&lt;=DATE(YEAR('Basisdaten zum Projekt'!$E$16),MONTH('Basisdaten zum Projekt'!$E$16),1),'Basisdaten zum Projekt'!$A$16),""),"")</f>
        <v>P1</v>
      </c>
      <c r="C59" s="218">
        <f>IF(C58&gt;0,C58+1,IF(DATE(YEAR('Basisdaten zum Projekt'!$C$5),MONTH('Basisdaten zum Projekt'!$C$5),1)=D59,1,0))</f>
        <v>9</v>
      </c>
      <c r="D59" s="219">
        <f t="shared" si="13"/>
        <v>44896</v>
      </c>
      <c r="E59" s="220"/>
      <c r="F59" s="168">
        <f t="shared" si="10"/>
        <v>0</v>
      </c>
      <c r="G59" s="221"/>
      <c r="H59" s="220"/>
      <c r="I59" s="168">
        <f t="shared" si="11"/>
        <v>0</v>
      </c>
      <c r="J59" s="222"/>
      <c r="M59" s="219">
        <f t="shared" si="12"/>
        <v>44896</v>
      </c>
      <c r="N59" s="223"/>
      <c r="O59" s="223"/>
      <c r="P59" s="223"/>
      <c r="Q59" s="223"/>
      <c r="R59" s="223"/>
      <c r="S59" s="223"/>
      <c r="T59" s="223"/>
      <c r="U59" s="223"/>
      <c r="V59" s="223"/>
      <c r="W59" s="223"/>
      <c r="X59" s="223"/>
      <c r="Y59" s="223"/>
      <c r="Z59" s="223"/>
      <c r="AA59" s="223"/>
      <c r="AB59" s="223"/>
      <c r="AC59" s="195">
        <f t="shared" si="6"/>
        <v>0</v>
      </c>
      <c r="AD59" s="224"/>
    </row>
    <row r="60" spans="2:31">
      <c r="B60" s="228"/>
      <c r="C60" s="229"/>
      <c r="D60" s="230">
        <f>D59</f>
        <v>44896</v>
      </c>
      <c r="E60" s="231"/>
      <c r="F60" s="232">
        <f>SUM(F48:F59)</f>
        <v>0</v>
      </c>
      <c r="G60" s="233">
        <f>SUM(G48:G59)</f>
        <v>0</v>
      </c>
      <c r="H60" s="234"/>
      <c r="I60" s="232">
        <f>SUM(I48:I59)</f>
        <v>0</v>
      </c>
      <c r="J60" s="233">
        <f>SUM(J48:J59)</f>
        <v>0</v>
      </c>
      <c r="M60" s="230">
        <f t="shared" si="12"/>
        <v>44896</v>
      </c>
      <c r="N60" s="235">
        <f>SUM(N48:N59)</f>
        <v>0</v>
      </c>
      <c r="O60" s="236">
        <f>SUM(O48:O59)</f>
        <v>0</v>
      </c>
      <c r="P60" s="235">
        <f>SUM(P48:P59)</f>
        <v>0</v>
      </c>
      <c r="Q60" s="236">
        <f>SUM(Q48:Q59)</f>
        <v>0</v>
      </c>
      <c r="R60" s="236">
        <f>SUM(R48:R59)</f>
        <v>0</v>
      </c>
      <c r="S60" s="236">
        <f t="shared" ref="S60:AB60" si="14">SUM(S48:S59)</f>
        <v>0</v>
      </c>
      <c r="T60" s="236">
        <f t="shared" si="14"/>
        <v>0</v>
      </c>
      <c r="U60" s="236">
        <f t="shared" si="14"/>
        <v>0</v>
      </c>
      <c r="V60" s="236">
        <f t="shared" si="14"/>
        <v>0</v>
      </c>
      <c r="W60" s="236">
        <f t="shared" si="14"/>
        <v>0</v>
      </c>
      <c r="X60" s="236">
        <f t="shared" si="14"/>
        <v>0</v>
      </c>
      <c r="Y60" s="236">
        <f t="shared" si="14"/>
        <v>0</v>
      </c>
      <c r="Z60" s="236">
        <f t="shared" si="14"/>
        <v>0</v>
      </c>
      <c r="AA60" s="236">
        <f t="shared" si="14"/>
        <v>0</v>
      </c>
      <c r="AB60" s="236">
        <f t="shared" si="14"/>
        <v>0</v>
      </c>
      <c r="AC60" s="236">
        <f>SUM(AC48:AC59)</f>
        <v>0</v>
      </c>
      <c r="AD60" s="224"/>
    </row>
    <row r="61" spans="2:31" ht="28.5" customHeight="1">
      <c r="B61" s="158"/>
      <c r="C61" s="158"/>
      <c r="N61" s="235">
        <f>IFERROR(N60/$H$6,0)</f>
        <v>0</v>
      </c>
      <c r="O61" s="235">
        <f>IFERROR(O60/$H$6,0)</f>
        <v>0</v>
      </c>
      <c r="P61" s="235">
        <f>IFERROR(P60/$H$6,0)</f>
        <v>0</v>
      </c>
      <c r="Q61" s="235">
        <f>IFERROR(Q60/$H$6,0)</f>
        <v>0</v>
      </c>
      <c r="R61" s="235">
        <f>IFERROR(R60/$H$6,0)</f>
        <v>0</v>
      </c>
      <c r="S61" s="235">
        <f t="shared" ref="S61:AB61" si="15">IFERROR(S60/$H$6,0)</f>
        <v>0</v>
      </c>
      <c r="T61" s="235">
        <f t="shared" si="15"/>
        <v>0</v>
      </c>
      <c r="U61" s="235">
        <f t="shared" si="15"/>
        <v>0</v>
      </c>
      <c r="V61" s="235">
        <f t="shared" si="15"/>
        <v>0</v>
      </c>
      <c r="W61" s="235">
        <f t="shared" si="15"/>
        <v>0</v>
      </c>
      <c r="X61" s="235">
        <f t="shared" si="15"/>
        <v>0</v>
      </c>
      <c r="Y61" s="235">
        <f t="shared" si="15"/>
        <v>0</v>
      </c>
      <c r="Z61" s="235">
        <f t="shared" si="15"/>
        <v>0</v>
      </c>
      <c r="AA61" s="235">
        <f t="shared" si="15"/>
        <v>0</v>
      </c>
      <c r="AB61" s="235">
        <f t="shared" si="15"/>
        <v>0</v>
      </c>
      <c r="AC61" s="235">
        <f>IFERROR(AC60/$H$6,0)</f>
        <v>0</v>
      </c>
      <c r="AD61" s="237" t="s">
        <v>394</v>
      </c>
    </row>
    <row r="62" spans="2:31">
      <c r="B62" s="158"/>
      <c r="C62" s="158"/>
      <c r="N62" s="238"/>
      <c r="O62" s="238"/>
      <c r="P62" s="238"/>
      <c r="Q62" s="238"/>
      <c r="R62" s="238"/>
      <c r="S62" s="239"/>
      <c r="T62" s="240"/>
      <c r="U62" s="241"/>
      <c r="V62" s="241"/>
      <c r="W62" s="241"/>
      <c r="X62" s="241"/>
      <c r="Y62" s="241"/>
      <c r="Z62" s="241"/>
      <c r="AA62" s="241"/>
      <c r="AB62" s="242"/>
      <c r="AC62" s="238"/>
      <c r="AD62" s="243"/>
    </row>
    <row r="63" spans="2:31" outlineLevel="1">
      <c r="B63" s="218" t="str">
        <f>IF(C63&gt;0,IFERROR(_xlfn.IFS(D63&lt;=DATE(YEAR('Basisdaten zum Projekt'!$E$12),MONTH('Basisdaten zum Projekt'!$E$12),1),'Basisdaten zum Projekt'!$A$12,D63&lt;=DATE(YEAR('Basisdaten zum Projekt'!$E$13),MONTH('Basisdaten zum Projekt'!$E$13),1),'Basisdaten zum Projekt'!$A$13,D63&lt;=DATE(YEAR('Basisdaten zum Projekt'!$E$14),MONTH('Basisdaten zum Projekt'!$E$14),1),'Basisdaten zum Projekt'!$A$14,D63&lt;=DATE(YEAR('Basisdaten zum Projekt'!$E$15),MONTH('Basisdaten zum Projekt'!$E$15),1),'Basisdaten zum Projekt'!$A$15,D63&lt;=DATE(YEAR('Basisdaten zum Projekt'!$E$16),MONTH('Basisdaten zum Projekt'!$E$16),1),'Basisdaten zum Projekt'!$A$16),""),"")</f>
        <v>P1</v>
      </c>
      <c r="C63" s="218">
        <f>IF(C59&gt;0,C59+1,IF(DATE(YEAR('Basisdaten zum Projekt'!$C$5),MONTH('Basisdaten zum Projekt'!$C$5),1)=D63,1,0))</f>
        <v>10</v>
      </c>
      <c r="D63" s="219">
        <f>DATE(YEAR(D59),MONTH(D59)+1,DAY(D59))</f>
        <v>44927</v>
      </c>
      <c r="E63" s="244"/>
      <c r="F63" s="245">
        <f t="shared" ref="F63:F74" si="16">215/12*E63</f>
        <v>0</v>
      </c>
      <c r="G63" s="246"/>
      <c r="H63" s="244"/>
      <c r="I63" s="245">
        <f t="shared" ref="I63:I74" si="17">215/12*H63</f>
        <v>0</v>
      </c>
      <c r="J63" s="247"/>
      <c r="M63" s="219">
        <f t="shared" si="12"/>
        <v>44927</v>
      </c>
      <c r="N63" s="223"/>
      <c r="O63" s="223"/>
      <c r="P63" s="223"/>
      <c r="Q63" s="223"/>
      <c r="R63" s="223"/>
      <c r="S63" s="223"/>
      <c r="T63" s="223"/>
      <c r="U63" s="223"/>
      <c r="V63" s="223"/>
      <c r="W63" s="223"/>
      <c r="X63" s="223"/>
      <c r="Y63" s="223"/>
      <c r="Z63" s="223"/>
      <c r="AA63" s="223"/>
      <c r="AB63" s="223"/>
      <c r="AC63" s="195">
        <f t="shared" ref="AC63:AC74" si="18">SUM(N63:AB63)</f>
        <v>0</v>
      </c>
      <c r="AD63" s="224"/>
      <c r="AE63" s="227"/>
    </row>
    <row r="64" spans="2:31" outlineLevel="1">
      <c r="B64" s="218" t="str">
        <f>IF(C64&gt;0,IFERROR(_xlfn.IFS(D64&lt;=DATE(YEAR('Basisdaten zum Projekt'!$E$12),MONTH('Basisdaten zum Projekt'!$E$12),1),'Basisdaten zum Projekt'!$A$12,D64&lt;=DATE(YEAR('Basisdaten zum Projekt'!$E$13),MONTH('Basisdaten zum Projekt'!$E$13),1),'Basisdaten zum Projekt'!$A$13,D64&lt;=DATE(YEAR('Basisdaten zum Projekt'!$E$14),MONTH('Basisdaten zum Projekt'!$E$14),1),'Basisdaten zum Projekt'!$A$14,D64&lt;=DATE(YEAR('Basisdaten zum Projekt'!$E$15),MONTH('Basisdaten zum Projekt'!$E$15),1),'Basisdaten zum Projekt'!$A$15,D64&lt;=DATE(YEAR('Basisdaten zum Projekt'!$E$16),MONTH('Basisdaten zum Projekt'!$E$16),1),'Basisdaten zum Projekt'!$A$16),""),"")</f>
        <v>P1</v>
      </c>
      <c r="C64" s="218">
        <f>IF(C63&gt;0,C63+1,IF(DATE(YEAR('Basisdaten zum Projekt'!$C$5),MONTH('Basisdaten zum Projekt'!$C$5),1)=D64,1,0))</f>
        <v>11</v>
      </c>
      <c r="D64" s="219">
        <f t="shared" ref="D64:D74" si="19">DATE(YEAR(D63),MONTH(D63)+1,DAY(D63))</f>
        <v>44958</v>
      </c>
      <c r="E64" s="220"/>
      <c r="F64" s="168">
        <f t="shared" si="16"/>
        <v>0</v>
      </c>
      <c r="G64" s="225"/>
      <c r="H64" s="220"/>
      <c r="I64" s="168">
        <f t="shared" si="17"/>
        <v>0</v>
      </c>
      <c r="J64" s="226"/>
      <c r="M64" s="219">
        <f t="shared" si="12"/>
        <v>44958</v>
      </c>
      <c r="N64" s="223"/>
      <c r="O64" s="223"/>
      <c r="P64" s="223"/>
      <c r="Q64" s="223"/>
      <c r="R64" s="223"/>
      <c r="S64" s="223"/>
      <c r="T64" s="223"/>
      <c r="U64" s="223"/>
      <c r="V64" s="223"/>
      <c r="W64" s="223"/>
      <c r="X64" s="223"/>
      <c r="Y64" s="223"/>
      <c r="Z64" s="223"/>
      <c r="AA64" s="223"/>
      <c r="AB64" s="223"/>
      <c r="AC64" s="195">
        <f t="shared" si="18"/>
        <v>0</v>
      </c>
      <c r="AD64" s="224"/>
    </row>
    <row r="65" spans="2:30" outlineLevel="1">
      <c r="B65" s="218" t="str">
        <f>IF(C65&gt;0,IFERROR(_xlfn.IFS(D65&lt;=DATE(YEAR('Basisdaten zum Projekt'!$E$12),MONTH('Basisdaten zum Projekt'!$E$12),1),'Basisdaten zum Projekt'!$A$12,D65&lt;=DATE(YEAR('Basisdaten zum Projekt'!$E$13),MONTH('Basisdaten zum Projekt'!$E$13),1),'Basisdaten zum Projekt'!$A$13,D65&lt;=DATE(YEAR('Basisdaten zum Projekt'!$E$14),MONTH('Basisdaten zum Projekt'!$E$14),1),'Basisdaten zum Projekt'!$A$14,D65&lt;=DATE(YEAR('Basisdaten zum Projekt'!$E$15),MONTH('Basisdaten zum Projekt'!$E$15),1),'Basisdaten zum Projekt'!$A$15,D65&lt;=DATE(YEAR('Basisdaten zum Projekt'!$E$16),MONTH('Basisdaten zum Projekt'!$E$16),1),'Basisdaten zum Projekt'!$A$16),""),"")</f>
        <v>P1</v>
      </c>
      <c r="C65" s="218">
        <f>IF(C64&gt;0,C64+1,IF(DATE(YEAR('Basisdaten zum Projekt'!$C$5),MONTH('Basisdaten zum Projekt'!$C$5),1)=D65,1,0))</f>
        <v>12</v>
      </c>
      <c r="D65" s="219">
        <f t="shared" si="19"/>
        <v>44986</v>
      </c>
      <c r="E65" s="220"/>
      <c r="F65" s="168">
        <f t="shared" si="16"/>
        <v>0</v>
      </c>
      <c r="G65" s="225"/>
      <c r="H65" s="220"/>
      <c r="I65" s="168">
        <f t="shared" si="17"/>
        <v>0</v>
      </c>
      <c r="J65" s="226"/>
      <c r="M65" s="219">
        <f t="shared" si="12"/>
        <v>44986</v>
      </c>
      <c r="N65" s="223"/>
      <c r="O65" s="223"/>
      <c r="P65" s="223"/>
      <c r="Q65" s="223"/>
      <c r="R65" s="223"/>
      <c r="S65" s="223"/>
      <c r="T65" s="223"/>
      <c r="U65" s="223"/>
      <c r="V65" s="223"/>
      <c r="W65" s="223"/>
      <c r="X65" s="223"/>
      <c r="Y65" s="223"/>
      <c r="Z65" s="223"/>
      <c r="AA65" s="223"/>
      <c r="AB65" s="223"/>
      <c r="AC65" s="195">
        <f t="shared" si="18"/>
        <v>0</v>
      </c>
      <c r="AD65" s="224"/>
    </row>
    <row r="66" spans="2:30" outlineLevel="1">
      <c r="B66" s="218" t="str">
        <f>IF(C66&gt;0,IFERROR(_xlfn.IFS(D66&lt;=DATE(YEAR('Basisdaten zum Projekt'!$E$12),MONTH('Basisdaten zum Projekt'!$E$12),1),'Basisdaten zum Projekt'!$A$12,D66&lt;=DATE(YEAR('Basisdaten zum Projekt'!$E$13),MONTH('Basisdaten zum Projekt'!$E$13),1),'Basisdaten zum Projekt'!$A$13,D66&lt;=DATE(YEAR('Basisdaten zum Projekt'!$E$14),MONTH('Basisdaten zum Projekt'!$E$14),1),'Basisdaten zum Projekt'!$A$14,D66&lt;=DATE(YEAR('Basisdaten zum Projekt'!$E$15),MONTH('Basisdaten zum Projekt'!$E$15),1),'Basisdaten zum Projekt'!$A$15,D66&lt;=DATE(YEAR('Basisdaten zum Projekt'!$E$16),MONTH('Basisdaten zum Projekt'!$E$16),1),'Basisdaten zum Projekt'!$A$16),""),"")</f>
        <v>P2</v>
      </c>
      <c r="C66" s="218">
        <f>IF(C65&gt;0,C65+1,IF(DATE(YEAR('Basisdaten zum Projekt'!$C$5),MONTH('Basisdaten zum Projekt'!$C$5),1)=D66,1,0))</f>
        <v>13</v>
      </c>
      <c r="D66" s="219">
        <f t="shared" si="19"/>
        <v>45017</v>
      </c>
      <c r="E66" s="220"/>
      <c r="F66" s="168">
        <f t="shared" si="16"/>
        <v>0</v>
      </c>
      <c r="G66" s="221"/>
      <c r="H66" s="220"/>
      <c r="I66" s="168">
        <f t="shared" si="17"/>
        <v>0</v>
      </c>
      <c r="J66" s="222"/>
      <c r="M66" s="219">
        <f t="shared" si="12"/>
        <v>45017</v>
      </c>
      <c r="N66" s="223"/>
      <c r="O66" s="223"/>
      <c r="P66" s="223"/>
      <c r="Q66" s="223"/>
      <c r="R66" s="223"/>
      <c r="S66" s="223"/>
      <c r="T66" s="223"/>
      <c r="U66" s="223"/>
      <c r="V66" s="223"/>
      <c r="W66" s="223"/>
      <c r="X66" s="223"/>
      <c r="Y66" s="223"/>
      <c r="Z66" s="223"/>
      <c r="AA66" s="223"/>
      <c r="AB66" s="223"/>
      <c r="AC66" s="195">
        <f t="shared" si="18"/>
        <v>0</v>
      </c>
      <c r="AD66" s="224"/>
    </row>
    <row r="67" spans="2:30" outlineLevel="1">
      <c r="B67" s="218" t="str">
        <f>IF(C67&gt;0,IFERROR(_xlfn.IFS(D67&lt;=DATE(YEAR('Basisdaten zum Projekt'!$E$12),MONTH('Basisdaten zum Projekt'!$E$12),1),'Basisdaten zum Projekt'!$A$12,D67&lt;=DATE(YEAR('Basisdaten zum Projekt'!$E$13),MONTH('Basisdaten zum Projekt'!$E$13),1),'Basisdaten zum Projekt'!$A$13,D67&lt;=DATE(YEAR('Basisdaten zum Projekt'!$E$14),MONTH('Basisdaten zum Projekt'!$E$14),1),'Basisdaten zum Projekt'!$A$14,D67&lt;=DATE(YEAR('Basisdaten zum Projekt'!$E$15),MONTH('Basisdaten zum Projekt'!$E$15),1),'Basisdaten zum Projekt'!$A$15,D67&lt;=DATE(YEAR('Basisdaten zum Projekt'!$E$16),MONTH('Basisdaten zum Projekt'!$E$16),1),'Basisdaten zum Projekt'!$A$16),""),"")</f>
        <v>P2</v>
      </c>
      <c r="C67" s="218">
        <f>IF(C66&gt;0,C66+1,IF(DATE(YEAR('Basisdaten zum Projekt'!$C$5),MONTH('Basisdaten zum Projekt'!$C$5),1)=D67,1,0))</f>
        <v>14</v>
      </c>
      <c r="D67" s="219">
        <f t="shared" si="19"/>
        <v>45047</v>
      </c>
      <c r="E67" s="220"/>
      <c r="F67" s="168">
        <f t="shared" si="16"/>
        <v>0</v>
      </c>
      <c r="G67" s="221"/>
      <c r="H67" s="220"/>
      <c r="I67" s="168">
        <f t="shared" si="17"/>
        <v>0</v>
      </c>
      <c r="J67" s="222"/>
      <c r="M67" s="219">
        <f t="shared" si="12"/>
        <v>45047</v>
      </c>
      <c r="N67" s="223"/>
      <c r="O67" s="223"/>
      <c r="P67" s="223"/>
      <c r="Q67" s="223"/>
      <c r="R67" s="223"/>
      <c r="S67" s="223"/>
      <c r="T67" s="223"/>
      <c r="U67" s="223"/>
      <c r="V67" s="223"/>
      <c r="W67" s="223"/>
      <c r="X67" s="223"/>
      <c r="Y67" s="223"/>
      <c r="Z67" s="223"/>
      <c r="AA67" s="223"/>
      <c r="AB67" s="223"/>
      <c r="AC67" s="195">
        <f t="shared" si="18"/>
        <v>0</v>
      </c>
      <c r="AD67" s="224"/>
    </row>
    <row r="68" spans="2:30" outlineLevel="1">
      <c r="B68" s="218" t="str">
        <f>IF(C68&gt;0,IFERROR(_xlfn.IFS(D68&lt;=DATE(YEAR('Basisdaten zum Projekt'!$E$12),MONTH('Basisdaten zum Projekt'!$E$12),1),'Basisdaten zum Projekt'!$A$12,D68&lt;=DATE(YEAR('Basisdaten zum Projekt'!$E$13),MONTH('Basisdaten zum Projekt'!$E$13),1),'Basisdaten zum Projekt'!$A$13,D68&lt;=DATE(YEAR('Basisdaten zum Projekt'!$E$14),MONTH('Basisdaten zum Projekt'!$E$14),1),'Basisdaten zum Projekt'!$A$14,D68&lt;=DATE(YEAR('Basisdaten zum Projekt'!$E$15),MONTH('Basisdaten zum Projekt'!$E$15),1),'Basisdaten zum Projekt'!$A$15,D68&lt;=DATE(YEAR('Basisdaten zum Projekt'!$E$16),MONTH('Basisdaten zum Projekt'!$E$16),1),'Basisdaten zum Projekt'!$A$16),""),"")</f>
        <v>P2</v>
      </c>
      <c r="C68" s="218">
        <f>IF(C67&gt;0,C67+1,IF(DATE(YEAR('Basisdaten zum Projekt'!$C$5),MONTH('Basisdaten zum Projekt'!$C$5),1)=D68,1,0))</f>
        <v>15</v>
      </c>
      <c r="D68" s="219">
        <f t="shared" si="19"/>
        <v>45078</v>
      </c>
      <c r="E68" s="220"/>
      <c r="F68" s="168">
        <f t="shared" si="16"/>
        <v>0</v>
      </c>
      <c r="G68" s="221"/>
      <c r="H68" s="220"/>
      <c r="I68" s="168">
        <f t="shared" si="17"/>
        <v>0</v>
      </c>
      <c r="J68" s="222"/>
      <c r="M68" s="219">
        <f t="shared" si="12"/>
        <v>45078</v>
      </c>
      <c r="N68" s="223"/>
      <c r="O68" s="223"/>
      <c r="P68" s="223"/>
      <c r="Q68" s="223"/>
      <c r="R68" s="223"/>
      <c r="S68" s="223"/>
      <c r="T68" s="223"/>
      <c r="U68" s="223"/>
      <c r="V68" s="223"/>
      <c r="W68" s="223"/>
      <c r="X68" s="223"/>
      <c r="Y68" s="223"/>
      <c r="Z68" s="223"/>
      <c r="AA68" s="223"/>
      <c r="AB68" s="223"/>
      <c r="AC68" s="195">
        <f t="shared" si="18"/>
        <v>0</v>
      </c>
      <c r="AD68" s="224"/>
    </row>
    <row r="69" spans="2:30" outlineLevel="1">
      <c r="B69" s="218" t="str">
        <f>IF(C69&gt;0,IFERROR(_xlfn.IFS(D69&lt;=DATE(YEAR('Basisdaten zum Projekt'!$E$12),MONTH('Basisdaten zum Projekt'!$E$12),1),'Basisdaten zum Projekt'!$A$12,D69&lt;=DATE(YEAR('Basisdaten zum Projekt'!$E$13),MONTH('Basisdaten zum Projekt'!$E$13),1),'Basisdaten zum Projekt'!$A$13,D69&lt;=DATE(YEAR('Basisdaten zum Projekt'!$E$14),MONTH('Basisdaten zum Projekt'!$E$14),1),'Basisdaten zum Projekt'!$A$14,D69&lt;=DATE(YEAR('Basisdaten zum Projekt'!$E$15),MONTH('Basisdaten zum Projekt'!$E$15),1),'Basisdaten zum Projekt'!$A$15,D69&lt;=DATE(YEAR('Basisdaten zum Projekt'!$E$16),MONTH('Basisdaten zum Projekt'!$E$16),1),'Basisdaten zum Projekt'!$A$16),""),"")</f>
        <v>P2</v>
      </c>
      <c r="C69" s="218">
        <f>IF(C68&gt;0,C68+1,IF(DATE(YEAR('Basisdaten zum Projekt'!$C$5),MONTH('Basisdaten zum Projekt'!$C$5),1)=D69,1,0))</f>
        <v>16</v>
      </c>
      <c r="D69" s="219">
        <f t="shared" si="19"/>
        <v>45108</v>
      </c>
      <c r="E69" s="220"/>
      <c r="F69" s="168">
        <f t="shared" si="16"/>
        <v>0</v>
      </c>
      <c r="G69" s="221"/>
      <c r="H69" s="220"/>
      <c r="I69" s="168">
        <f t="shared" si="17"/>
        <v>0</v>
      </c>
      <c r="J69" s="222"/>
      <c r="M69" s="219">
        <f t="shared" si="12"/>
        <v>45108</v>
      </c>
      <c r="N69" s="223"/>
      <c r="O69" s="223"/>
      <c r="P69" s="223"/>
      <c r="Q69" s="223"/>
      <c r="R69" s="223"/>
      <c r="S69" s="223"/>
      <c r="T69" s="223"/>
      <c r="U69" s="223"/>
      <c r="V69" s="223"/>
      <c r="W69" s="223"/>
      <c r="X69" s="223"/>
      <c r="Y69" s="223"/>
      <c r="Z69" s="223"/>
      <c r="AA69" s="223"/>
      <c r="AB69" s="223"/>
      <c r="AC69" s="195">
        <f t="shared" si="18"/>
        <v>0</v>
      </c>
      <c r="AD69" s="224"/>
    </row>
    <row r="70" spans="2:30" outlineLevel="1">
      <c r="B70" s="218" t="str">
        <f>IF(C70&gt;0,IFERROR(_xlfn.IFS(D70&lt;=DATE(YEAR('Basisdaten zum Projekt'!$E$12),MONTH('Basisdaten zum Projekt'!$E$12),1),'Basisdaten zum Projekt'!$A$12,D70&lt;=DATE(YEAR('Basisdaten zum Projekt'!$E$13),MONTH('Basisdaten zum Projekt'!$E$13),1),'Basisdaten zum Projekt'!$A$13,D70&lt;=DATE(YEAR('Basisdaten zum Projekt'!$E$14),MONTH('Basisdaten zum Projekt'!$E$14),1),'Basisdaten zum Projekt'!$A$14,D70&lt;=DATE(YEAR('Basisdaten zum Projekt'!$E$15),MONTH('Basisdaten zum Projekt'!$E$15),1),'Basisdaten zum Projekt'!$A$15,D70&lt;=DATE(YEAR('Basisdaten zum Projekt'!$E$16),MONTH('Basisdaten zum Projekt'!$E$16),1),'Basisdaten zum Projekt'!$A$16),""),"")</f>
        <v>P2</v>
      </c>
      <c r="C70" s="218">
        <f>IF(C69&gt;0,C69+1,IF(DATE(YEAR('Basisdaten zum Projekt'!$C$5),MONTH('Basisdaten zum Projekt'!$C$5),1)=D70,1,0))</f>
        <v>17</v>
      </c>
      <c r="D70" s="219">
        <f t="shared" si="19"/>
        <v>45139</v>
      </c>
      <c r="E70" s="220"/>
      <c r="F70" s="168">
        <f t="shared" si="16"/>
        <v>0</v>
      </c>
      <c r="G70" s="221"/>
      <c r="H70" s="220"/>
      <c r="I70" s="168">
        <f t="shared" si="17"/>
        <v>0</v>
      </c>
      <c r="J70" s="222"/>
      <c r="M70" s="219">
        <f t="shared" si="12"/>
        <v>45139</v>
      </c>
      <c r="N70" s="223"/>
      <c r="O70" s="223"/>
      <c r="P70" s="223"/>
      <c r="Q70" s="223"/>
      <c r="R70" s="223"/>
      <c r="S70" s="223"/>
      <c r="T70" s="223"/>
      <c r="U70" s="223"/>
      <c r="V70" s="223"/>
      <c r="W70" s="223"/>
      <c r="X70" s="223"/>
      <c r="Y70" s="223"/>
      <c r="Z70" s="223"/>
      <c r="AA70" s="223"/>
      <c r="AB70" s="223"/>
      <c r="AC70" s="195">
        <f t="shared" si="18"/>
        <v>0</v>
      </c>
      <c r="AD70" s="224"/>
    </row>
    <row r="71" spans="2:30" outlineLevel="1">
      <c r="B71" s="218" t="str">
        <f>IF(C71&gt;0,IFERROR(_xlfn.IFS(D71&lt;=DATE(YEAR('Basisdaten zum Projekt'!$E$12),MONTH('Basisdaten zum Projekt'!$E$12),1),'Basisdaten zum Projekt'!$A$12,D71&lt;=DATE(YEAR('Basisdaten zum Projekt'!$E$13),MONTH('Basisdaten zum Projekt'!$E$13),1),'Basisdaten zum Projekt'!$A$13,D71&lt;=DATE(YEAR('Basisdaten zum Projekt'!$E$14),MONTH('Basisdaten zum Projekt'!$E$14),1),'Basisdaten zum Projekt'!$A$14,D71&lt;=DATE(YEAR('Basisdaten zum Projekt'!$E$15),MONTH('Basisdaten zum Projekt'!$E$15),1),'Basisdaten zum Projekt'!$A$15,D71&lt;=DATE(YEAR('Basisdaten zum Projekt'!$E$16),MONTH('Basisdaten zum Projekt'!$E$16),1),'Basisdaten zum Projekt'!$A$16),""),"")</f>
        <v>P2</v>
      </c>
      <c r="C71" s="218">
        <f>IF(C70&gt;0,C70+1,IF(DATE(YEAR('Basisdaten zum Projekt'!$C$5),MONTH('Basisdaten zum Projekt'!$C$5),1)=D71,1,0))</f>
        <v>18</v>
      </c>
      <c r="D71" s="219">
        <f t="shared" si="19"/>
        <v>45170</v>
      </c>
      <c r="E71" s="220"/>
      <c r="F71" s="168">
        <f t="shared" si="16"/>
        <v>0</v>
      </c>
      <c r="G71" s="221"/>
      <c r="H71" s="220"/>
      <c r="I71" s="168">
        <f t="shared" si="17"/>
        <v>0</v>
      </c>
      <c r="J71" s="222"/>
      <c r="M71" s="219">
        <f t="shared" si="12"/>
        <v>45170</v>
      </c>
      <c r="N71" s="223"/>
      <c r="O71" s="223"/>
      <c r="P71" s="223"/>
      <c r="Q71" s="223"/>
      <c r="R71" s="223"/>
      <c r="S71" s="223"/>
      <c r="T71" s="223"/>
      <c r="U71" s="223"/>
      <c r="V71" s="223"/>
      <c r="W71" s="223"/>
      <c r="X71" s="223"/>
      <c r="Y71" s="223"/>
      <c r="Z71" s="223"/>
      <c r="AA71" s="223"/>
      <c r="AB71" s="223"/>
      <c r="AC71" s="195">
        <f t="shared" si="18"/>
        <v>0</v>
      </c>
      <c r="AD71" s="224"/>
    </row>
    <row r="72" spans="2:30" outlineLevel="1">
      <c r="B72" s="218" t="str">
        <f>IF(C72&gt;0,IFERROR(_xlfn.IFS(D72&lt;=DATE(YEAR('Basisdaten zum Projekt'!$E$12),MONTH('Basisdaten zum Projekt'!$E$12),1),'Basisdaten zum Projekt'!$A$12,D72&lt;=DATE(YEAR('Basisdaten zum Projekt'!$E$13),MONTH('Basisdaten zum Projekt'!$E$13),1),'Basisdaten zum Projekt'!$A$13,D72&lt;=DATE(YEAR('Basisdaten zum Projekt'!$E$14),MONTH('Basisdaten zum Projekt'!$E$14),1),'Basisdaten zum Projekt'!$A$14,D72&lt;=DATE(YEAR('Basisdaten zum Projekt'!$E$15),MONTH('Basisdaten zum Projekt'!$E$15),1),'Basisdaten zum Projekt'!$A$15,D72&lt;=DATE(YEAR('Basisdaten zum Projekt'!$E$16),MONTH('Basisdaten zum Projekt'!$E$16),1),'Basisdaten zum Projekt'!$A$16),""),"")</f>
        <v>P2</v>
      </c>
      <c r="C72" s="218">
        <f>IF(C71&gt;0,C71+1,IF(DATE(YEAR('Basisdaten zum Projekt'!$C$5),MONTH('Basisdaten zum Projekt'!$C$5),1)=D72,1,0))</f>
        <v>19</v>
      </c>
      <c r="D72" s="219">
        <f t="shared" si="19"/>
        <v>45200</v>
      </c>
      <c r="E72" s="220"/>
      <c r="F72" s="168">
        <f t="shared" si="16"/>
        <v>0</v>
      </c>
      <c r="G72" s="221"/>
      <c r="H72" s="220"/>
      <c r="I72" s="168">
        <f t="shared" si="17"/>
        <v>0</v>
      </c>
      <c r="J72" s="222"/>
      <c r="M72" s="219">
        <f t="shared" si="12"/>
        <v>45200</v>
      </c>
      <c r="N72" s="223"/>
      <c r="O72" s="223"/>
      <c r="P72" s="223"/>
      <c r="Q72" s="223"/>
      <c r="R72" s="223"/>
      <c r="S72" s="223"/>
      <c r="T72" s="223"/>
      <c r="U72" s="223"/>
      <c r="V72" s="223"/>
      <c r="W72" s="223"/>
      <c r="X72" s="223"/>
      <c r="Y72" s="223"/>
      <c r="Z72" s="223"/>
      <c r="AA72" s="223"/>
      <c r="AB72" s="223"/>
      <c r="AC72" s="195">
        <f t="shared" si="18"/>
        <v>0</v>
      </c>
      <c r="AD72" s="224"/>
    </row>
    <row r="73" spans="2:30" outlineLevel="1">
      <c r="B73" s="218" t="str">
        <f>IF(C73&gt;0,IFERROR(_xlfn.IFS(D73&lt;=DATE(YEAR('Basisdaten zum Projekt'!$E$12),MONTH('Basisdaten zum Projekt'!$E$12),1),'Basisdaten zum Projekt'!$A$12,D73&lt;=DATE(YEAR('Basisdaten zum Projekt'!$E$13),MONTH('Basisdaten zum Projekt'!$E$13),1),'Basisdaten zum Projekt'!$A$13,D73&lt;=DATE(YEAR('Basisdaten zum Projekt'!$E$14),MONTH('Basisdaten zum Projekt'!$E$14),1),'Basisdaten zum Projekt'!$A$14,D73&lt;=DATE(YEAR('Basisdaten zum Projekt'!$E$15),MONTH('Basisdaten zum Projekt'!$E$15),1),'Basisdaten zum Projekt'!$A$15,D73&lt;=DATE(YEAR('Basisdaten zum Projekt'!$E$16),MONTH('Basisdaten zum Projekt'!$E$16),1),'Basisdaten zum Projekt'!$A$16),""),"")</f>
        <v>P2</v>
      </c>
      <c r="C73" s="218">
        <f>IF(C72&gt;0,C72+1,IF(DATE(YEAR('Basisdaten zum Projekt'!$C$5),MONTH('Basisdaten zum Projekt'!$C$5),1)=D73,1,0))</f>
        <v>20</v>
      </c>
      <c r="D73" s="219">
        <f t="shared" si="19"/>
        <v>45231</v>
      </c>
      <c r="E73" s="220"/>
      <c r="F73" s="168">
        <f t="shared" si="16"/>
        <v>0</v>
      </c>
      <c r="G73" s="221"/>
      <c r="H73" s="220"/>
      <c r="I73" s="168">
        <f t="shared" si="17"/>
        <v>0</v>
      </c>
      <c r="J73" s="222"/>
      <c r="M73" s="219">
        <f t="shared" si="12"/>
        <v>45231</v>
      </c>
      <c r="N73" s="223"/>
      <c r="O73" s="223"/>
      <c r="P73" s="223"/>
      <c r="Q73" s="223"/>
      <c r="R73" s="223"/>
      <c r="S73" s="223"/>
      <c r="T73" s="223"/>
      <c r="U73" s="223"/>
      <c r="V73" s="223"/>
      <c r="W73" s="223"/>
      <c r="X73" s="223"/>
      <c r="Y73" s="223"/>
      <c r="Z73" s="223"/>
      <c r="AA73" s="223"/>
      <c r="AB73" s="223"/>
      <c r="AC73" s="195">
        <f t="shared" si="18"/>
        <v>0</v>
      </c>
      <c r="AD73" s="224"/>
    </row>
    <row r="74" spans="2:30" outlineLevel="1">
      <c r="B74" s="218" t="str">
        <f>IF(C74&gt;0,IFERROR(_xlfn.IFS(D74&lt;=DATE(YEAR('Basisdaten zum Projekt'!$E$12),MONTH('Basisdaten zum Projekt'!$E$12),1),'Basisdaten zum Projekt'!$A$12,D74&lt;=DATE(YEAR('Basisdaten zum Projekt'!$E$13),MONTH('Basisdaten zum Projekt'!$E$13),1),'Basisdaten zum Projekt'!$A$13,D74&lt;=DATE(YEAR('Basisdaten zum Projekt'!$E$14),MONTH('Basisdaten zum Projekt'!$E$14),1),'Basisdaten zum Projekt'!$A$14,D74&lt;=DATE(YEAR('Basisdaten zum Projekt'!$E$15),MONTH('Basisdaten zum Projekt'!$E$15),1),'Basisdaten zum Projekt'!$A$15,D74&lt;=DATE(YEAR('Basisdaten zum Projekt'!$E$16),MONTH('Basisdaten zum Projekt'!$E$16),1),'Basisdaten zum Projekt'!$A$16),""),"")</f>
        <v>P2</v>
      </c>
      <c r="C74" s="218">
        <f>IF(C73&gt;0,C73+1,IF(DATE(YEAR('Basisdaten zum Projekt'!$C$5),MONTH('Basisdaten zum Projekt'!$C$5),1)=D74,1,0))</f>
        <v>21</v>
      </c>
      <c r="D74" s="219">
        <f t="shared" si="19"/>
        <v>45261</v>
      </c>
      <c r="E74" s="220"/>
      <c r="F74" s="168">
        <f t="shared" si="16"/>
        <v>0</v>
      </c>
      <c r="G74" s="221"/>
      <c r="H74" s="220"/>
      <c r="I74" s="168">
        <f t="shared" si="17"/>
        <v>0</v>
      </c>
      <c r="J74" s="222"/>
      <c r="M74" s="219">
        <f t="shared" si="12"/>
        <v>45261</v>
      </c>
      <c r="N74" s="223"/>
      <c r="O74" s="223"/>
      <c r="P74" s="223"/>
      <c r="Q74" s="223"/>
      <c r="R74" s="223"/>
      <c r="S74" s="223"/>
      <c r="T74" s="223"/>
      <c r="U74" s="223"/>
      <c r="V74" s="223"/>
      <c r="W74" s="223"/>
      <c r="X74" s="223"/>
      <c r="Y74" s="223"/>
      <c r="Z74" s="223"/>
      <c r="AA74" s="223"/>
      <c r="AB74" s="223"/>
      <c r="AC74" s="195">
        <f t="shared" si="18"/>
        <v>0</v>
      </c>
      <c r="AD74" s="224"/>
    </row>
    <row r="75" spans="2:30">
      <c r="B75" s="228"/>
      <c r="C75" s="229"/>
      <c r="D75" s="230">
        <f>D74</f>
        <v>45261</v>
      </c>
      <c r="E75" s="231"/>
      <c r="F75" s="232">
        <f>SUM(F63:F74)</f>
        <v>0</v>
      </c>
      <c r="G75" s="233">
        <f>SUM(G63:G74)</f>
        <v>0</v>
      </c>
      <c r="H75" s="248"/>
      <c r="I75" s="232">
        <f>SUM(I63:I74)</f>
        <v>0</v>
      </c>
      <c r="J75" s="233">
        <f>SUM(J63:J74)</f>
        <v>0</v>
      </c>
      <c r="M75" s="230">
        <f t="shared" si="12"/>
        <v>45261</v>
      </c>
      <c r="N75" s="236">
        <f>SUM(N63:N74)</f>
        <v>0</v>
      </c>
      <c r="O75" s="236">
        <f>SUM(O63:O74)</f>
        <v>0</v>
      </c>
      <c r="P75" s="236">
        <f>SUM(P63:P74)</f>
        <v>0</v>
      </c>
      <c r="Q75" s="236">
        <f>SUM(Q63:Q74)</f>
        <v>0</v>
      </c>
      <c r="R75" s="236">
        <f>SUM(R63:R74)</f>
        <v>0</v>
      </c>
      <c r="S75" s="236">
        <f t="shared" ref="S75:AB75" si="20">SUM(S63:S74)</f>
        <v>0</v>
      </c>
      <c r="T75" s="236">
        <f t="shared" si="20"/>
        <v>0</v>
      </c>
      <c r="U75" s="236">
        <f t="shared" si="20"/>
        <v>0</v>
      </c>
      <c r="V75" s="236">
        <f t="shared" si="20"/>
        <v>0</v>
      </c>
      <c r="W75" s="236">
        <f t="shared" si="20"/>
        <v>0</v>
      </c>
      <c r="X75" s="236">
        <f t="shared" si="20"/>
        <v>0</v>
      </c>
      <c r="Y75" s="236">
        <f t="shared" si="20"/>
        <v>0</v>
      </c>
      <c r="Z75" s="236">
        <f t="shared" si="20"/>
        <v>0</v>
      </c>
      <c r="AA75" s="236">
        <f t="shared" si="20"/>
        <v>0</v>
      </c>
      <c r="AB75" s="236">
        <f t="shared" si="20"/>
        <v>0</v>
      </c>
      <c r="AC75" s="236">
        <f>SUM(AC63:AC74)</f>
        <v>0</v>
      </c>
      <c r="AD75" s="224"/>
    </row>
    <row r="76" spans="2:30" ht="28.5" customHeight="1">
      <c r="B76" s="158"/>
      <c r="C76" s="158"/>
      <c r="N76" s="235">
        <f>IFERROR(N75/$H$6,0)</f>
        <v>0</v>
      </c>
      <c r="O76" s="235">
        <f>IFERROR(O75/$H$6,0)</f>
        <v>0</v>
      </c>
      <c r="P76" s="235">
        <f>IFERROR(P75/$H$6,0)</f>
        <v>0</v>
      </c>
      <c r="Q76" s="235">
        <f>IFERROR(Q75/$H$6,0)</f>
        <v>0</v>
      </c>
      <c r="R76" s="235">
        <f>IFERROR(R75/$H$6,0)</f>
        <v>0</v>
      </c>
      <c r="S76" s="235">
        <f t="shared" ref="S76:AB76" si="21">IFERROR(S75/$H$6,0)</f>
        <v>0</v>
      </c>
      <c r="T76" s="235">
        <f t="shared" si="21"/>
        <v>0</v>
      </c>
      <c r="U76" s="235">
        <f t="shared" si="21"/>
        <v>0</v>
      </c>
      <c r="V76" s="235">
        <f t="shared" si="21"/>
        <v>0</v>
      </c>
      <c r="W76" s="235">
        <f t="shared" si="21"/>
        <v>0</v>
      </c>
      <c r="X76" s="235">
        <f t="shared" si="21"/>
        <v>0</v>
      </c>
      <c r="Y76" s="235">
        <f t="shared" si="21"/>
        <v>0</v>
      </c>
      <c r="Z76" s="235">
        <f t="shared" si="21"/>
        <v>0</v>
      </c>
      <c r="AA76" s="235">
        <f t="shared" si="21"/>
        <v>0</v>
      </c>
      <c r="AB76" s="235">
        <f t="shared" si="21"/>
        <v>0</v>
      </c>
      <c r="AC76" s="235">
        <f>IFERROR(AC75/$H$6,0)</f>
        <v>0</v>
      </c>
      <c r="AD76" s="237" t="s">
        <v>394</v>
      </c>
    </row>
    <row r="77" spans="2:30">
      <c r="B77" s="158"/>
      <c r="C77" s="158"/>
      <c r="N77" s="238"/>
      <c r="O77" s="238"/>
      <c r="P77" s="238"/>
      <c r="Q77" s="238"/>
      <c r="R77" s="238"/>
      <c r="S77" s="239"/>
      <c r="T77" s="240"/>
      <c r="U77" s="241"/>
      <c r="V77" s="241"/>
      <c r="W77" s="241"/>
      <c r="X77" s="241"/>
      <c r="Y77" s="241"/>
      <c r="Z77" s="241"/>
      <c r="AA77" s="241"/>
      <c r="AB77" s="242"/>
      <c r="AC77" s="238"/>
      <c r="AD77" s="243"/>
    </row>
    <row r="78" spans="2:30" outlineLevel="1">
      <c r="B78" s="218" t="str">
        <f>IF(C78&gt;0,IFERROR(_xlfn.IFS(D78&lt;=DATE(YEAR('Basisdaten zum Projekt'!$E$12),MONTH('Basisdaten zum Projekt'!$E$12),1),'Basisdaten zum Projekt'!$A$12,D78&lt;=DATE(YEAR('Basisdaten zum Projekt'!$E$13),MONTH('Basisdaten zum Projekt'!$E$13),1),'Basisdaten zum Projekt'!$A$13,D78&lt;=DATE(YEAR('Basisdaten zum Projekt'!$E$14),MONTH('Basisdaten zum Projekt'!$E$14),1),'Basisdaten zum Projekt'!$A$14,D78&lt;=DATE(YEAR('Basisdaten zum Projekt'!$E$15),MONTH('Basisdaten zum Projekt'!$E$15),1),'Basisdaten zum Projekt'!$A$15,D78&lt;=DATE(YEAR('Basisdaten zum Projekt'!$E$16),MONTH('Basisdaten zum Projekt'!$E$16),1),'Basisdaten zum Projekt'!$A$16),""),"")</f>
        <v>P2</v>
      </c>
      <c r="C78" s="218">
        <f>IF(C74&gt;0,C74+1,IF(DATE(YEAR('Basisdaten zum Projekt'!$C$5),MONTH('Basisdaten zum Projekt'!$C$5),1)=D78,1,0))</f>
        <v>22</v>
      </c>
      <c r="D78" s="219">
        <f>DATE(YEAR(D74),MONTH(D74)+1,DAY(D74))</f>
        <v>45292</v>
      </c>
      <c r="E78" s="244"/>
      <c r="F78" s="245">
        <f t="shared" ref="F78:F89" si="22">215/12*E78</f>
        <v>0</v>
      </c>
      <c r="G78" s="246"/>
      <c r="H78" s="244"/>
      <c r="I78" s="245">
        <f t="shared" ref="I78:I89" si="23">215/12*H78</f>
        <v>0</v>
      </c>
      <c r="J78" s="247"/>
      <c r="M78" s="219">
        <f t="shared" si="12"/>
        <v>45292</v>
      </c>
      <c r="N78" s="223"/>
      <c r="O78" s="223"/>
      <c r="P78" s="223"/>
      <c r="Q78" s="223"/>
      <c r="R78" s="223"/>
      <c r="S78" s="223"/>
      <c r="T78" s="223"/>
      <c r="U78" s="223"/>
      <c r="V78" s="223"/>
      <c r="W78" s="223"/>
      <c r="X78" s="223"/>
      <c r="Y78" s="223"/>
      <c r="Z78" s="223"/>
      <c r="AA78" s="223"/>
      <c r="AB78" s="223"/>
      <c r="AC78" s="195">
        <f t="shared" ref="AC78:AC89" si="24">SUM(N78:AB78)</f>
        <v>0</v>
      </c>
      <c r="AD78" s="224"/>
    </row>
    <row r="79" spans="2:30" outlineLevel="1">
      <c r="B79" s="218" t="str">
        <f>IF(C79&gt;0,IFERROR(_xlfn.IFS(D79&lt;=DATE(YEAR('Basisdaten zum Projekt'!$E$12),MONTH('Basisdaten zum Projekt'!$E$12),1),'Basisdaten zum Projekt'!$A$12,D79&lt;=DATE(YEAR('Basisdaten zum Projekt'!$E$13),MONTH('Basisdaten zum Projekt'!$E$13),1),'Basisdaten zum Projekt'!$A$13,D79&lt;=DATE(YEAR('Basisdaten zum Projekt'!$E$14),MONTH('Basisdaten zum Projekt'!$E$14),1),'Basisdaten zum Projekt'!$A$14,D79&lt;=DATE(YEAR('Basisdaten zum Projekt'!$E$15),MONTH('Basisdaten zum Projekt'!$E$15),1),'Basisdaten zum Projekt'!$A$15,D79&lt;=DATE(YEAR('Basisdaten zum Projekt'!$E$16),MONTH('Basisdaten zum Projekt'!$E$16),1),'Basisdaten zum Projekt'!$A$16),""),"")</f>
        <v>P2</v>
      </c>
      <c r="C79" s="218">
        <f>IF(C78&gt;0,C78+1,IF(DATE(YEAR('Basisdaten zum Projekt'!$C$5),MONTH('Basisdaten zum Projekt'!$C$5),1)=D79,1,0))</f>
        <v>23</v>
      </c>
      <c r="D79" s="219">
        <f t="shared" ref="D79:D89" si="25">DATE(YEAR(D78),MONTH(D78)+1,DAY(D78))</f>
        <v>45323</v>
      </c>
      <c r="E79" s="220"/>
      <c r="F79" s="168">
        <f t="shared" si="22"/>
        <v>0</v>
      </c>
      <c r="G79" s="221"/>
      <c r="H79" s="220"/>
      <c r="I79" s="168">
        <f t="shared" si="23"/>
        <v>0</v>
      </c>
      <c r="J79" s="222"/>
      <c r="M79" s="219">
        <f t="shared" si="12"/>
        <v>45323</v>
      </c>
      <c r="N79" s="223"/>
      <c r="O79" s="223"/>
      <c r="P79" s="223"/>
      <c r="Q79" s="223"/>
      <c r="R79" s="223"/>
      <c r="S79" s="223"/>
      <c r="T79" s="223"/>
      <c r="U79" s="223"/>
      <c r="V79" s="223"/>
      <c r="W79" s="223"/>
      <c r="X79" s="223"/>
      <c r="Y79" s="223"/>
      <c r="Z79" s="223"/>
      <c r="AA79" s="223"/>
      <c r="AB79" s="223"/>
      <c r="AC79" s="195">
        <f t="shared" si="24"/>
        <v>0</v>
      </c>
      <c r="AD79" s="224"/>
    </row>
    <row r="80" spans="2:30" outlineLevel="1">
      <c r="B80" s="218" t="str">
        <f>IF(C80&gt;0,IFERROR(_xlfn.IFS(D80&lt;=DATE(YEAR('Basisdaten zum Projekt'!$E$12),MONTH('Basisdaten zum Projekt'!$E$12),1),'Basisdaten zum Projekt'!$A$12,D80&lt;=DATE(YEAR('Basisdaten zum Projekt'!$E$13),MONTH('Basisdaten zum Projekt'!$E$13),1),'Basisdaten zum Projekt'!$A$13,D80&lt;=DATE(YEAR('Basisdaten zum Projekt'!$E$14),MONTH('Basisdaten zum Projekt'!$E$14),1),'Basisdaten zum Projekt'!$A$14,D80&lt;=DATE(YEAR('Basisdaten zum Projekt'!$E$15),MONTH('Basisdaten zum Projekt'!$E$15),1),'Basisdaten zum Projekt'!$A$15,D80&lt;=DATE(YEAR('Basisdaten zum Projekt'!$E$16),MONTH('Basisdaten zum Projekt'!$E$16),1),'Basisdaten zum Projekt'!$A$16),""),"")</f>
        <v>P2</v>
      </c>
      <c r="C80" s="218">
        <f>IF(C79&gt;0,C79+1,IF(DATE(YEAR('Basisdaten zum Projekt'!$C$5),MONTH('Basisdaten zum Projekt'!$C$5),1)=D80,1,0))</f>
        <v>24</v>
      </c>
      <c r="D80" s="219">
        <f t="shared" si="25"/>
        <v>45352</v>
      </c>
      <c r="E80" s="220"/>
      <c r="F80" s="168">
        <f t="shared" si="22"/>
        <v>0</v>
      </c>
      <c r="G80" s="221"/>
      <c r="H80" s="220"/>
      <c r="I80" s="168">
        <f t="shared" si="23"/>
        <v>0</v>
      </c>
      <c r="J80" s="222"/>
      <c r="M80" s="219">
        <f t="shared" si="12"/>
        <v>45352</v>
      </c>
      <c r="N80" s="223"/>
      <c r="O80" s="223"/>
      <c r="P80" s="223"/>
      <c r="Q80" s="223"/>
      <c r="R80" s="223"/>
      <c r="S80" s="223"/>
      <c r="T80" s="223"/>
      <c r="U80" s="223"/>
      <c r="V80" s="223"/>
      <c r="W80" s="223"/>
      <c r="X80" s="223"/>
      <c r="Y80" s="223"/>
      <c r="Z80" s="223"/>
      <c r="AA80" s="223"/>
      <c r="AB80" s="223"/>
      <c r="AC80" s="195">
        <f t="shared" si="24"/>
        <v>0</v>
      </c>
      <c r="AD80" s="224"/>
    </row>
    <row r="81" spans="2:30" outlineLevel="1">
      <c r="B81" s="218" t="str">
        <f>IF(C81&gt;0,IFERROR(_xlfn.IFS(D81&lt;=DATE(YEAR('Basisdaten zum Projekt'!$E$12),MONTH('Basisdaten zum Projekt'!$E$12),1),'Basisdaten zum Projekt'!$A$12,D81&lt;=DATE(YEAR('Basisdaten zum Projekt'!$E$13),MONTH('Basisdaten zum Projekt'!$E$13),1),'Basisdaten zum Projekt'!$A$13,D81&lt;=DATE(YEAR('Basisdaten zum Projekt'!$E$14),MONTH('Basisdaten zum Projekt'!$E$14),1),'Basisdaten zum Projekt'!$A$14,D81&lt;=DATE(YEAR('Basisdaten zum Projekt'!$E$15),MONTH('Basisdaten zum Projekt'!$E$15),1),'Basisdaten zum Projekt'!$A$15,D81&lt;=DATE(YEAR('Basisdaten zum Projekt'!$E$16),MONTH('Basisdaten zum Projekt'!$E$16),1),'Basisdaten zum Projekt'!$A$16),""),"")</f>
        <v>P2</v>
      </c>
      <c r="C81" s="218">
        <f>IF(C80&gt;0,C80+1,IF(DATE(YEAR('Basisdaten zum Projekt'!$C$5),MONTH('Basisdaten zum Projekt'!$C$5),1)=D81,1,0))</f>
        <v>25</v>
      </c>
      <c r="D81" s="219">
        <f t="shared" si="25"/>
        <v>45383</v>
      </c>
      <c r="E81" s="220"/>
      <c r="F81" s="168">
        <f t="shared" si="22"/>
        <v>0</v>
      </c>
      <c r="G81" s="221"/>
      <c r="H81" s="220"/>
      <c r="I81" s="168">
        <f t="shared" si="23"/>
        <v>0</v>
      </c>
      <c r="J81" s="222"/>
      <c r="M81" s="219">
        <f t="shared" si="12"/>
        <v>45383</v>
      </c>
      <c r="N81" s="223"/>
      <c r="O81" s="223"/>
      <c r="P81" s="223"/>
      <c r="Q81" s="223"/>
      <c r="R81" s="223"/>
      <c r="S81" s="223"/>
      <c r="T81" s="223"/>
      <c r="U81" s="223"/>
      <c r="V81" s="223"/>
      <c r="W81" s="223"/>
      <c r="X81" s="223"/>
      <c r="Y81" s="223"/>
      <c r="Z81" s="223"/>
      <c r="AA81" s="223"/>
      <c r="AB81" s="223"/>
      <c r="AC81" s="195">
        <f t="shared" si="24"/>
        <v>0</v>
      </c>
      <c r="AD81" s="224"/>
    </row>
    <row r="82" spans="2:30" outlineLevel="1">
      <c r="B82" s="218" t="str">
        <f>IF(C82&gt;0,IFERROR(_xlfn.IFS(D82&lt;=DATE(YEAR('Basisdaten zum Projekt'!$E$12),MONTH('Basisdaten zum Projekt'!$E$12),1),'Basisdaten zum Projekt'!$A$12,D82&lt;=DATE(YEAR('Basisdaten zum Projekt'!$E$13),MONTH('Basisdaten zum Projekt'!$E$13),1),'Basisdaten zum Projekt'!$A$13,D82&lt;=DATE(YEAR('Basisdaten zum Projekt'!$E$14),MONTH('Basisdaten zum Projekt'!$E$14),1),'Basisdaten zum Projekt'!$A$14,D82&lt;=DATE(YEAR('Basisdaten zum Projekt'!$E$15),MONTH('Basisdaten zum Projekt'!$E$15),1),'Basisdaten zum Projekt'!$A$15,D82&lt;=DATE(YEAR('Basisdaten zum Projekt'!$E$16),MONTH('Basisdaten zum Projekt'!$E$16),1),'Basisdaten zum Projekt'!$A$16),""),"")</f>
        <v>P2</v>
      </c>
      <c r="C82" s="218">
        <f>IF(C81&gt;0,C81+1,IF(DATE(YEAR('Basisdaten zum Projekt'!$C$5),MONTH('Basisdaten zum Projekt'!$C$5),1)=D82,1,0))</f>
        <v>26</v>
      </c>
      <c r="D82" s="219">
        <f t="shared" si="25"/>
        <v>45413</v>
      </c>
      <c r="E82" s="220"/>
      <c r="F82" s="168">
        <f t="shared" si="22"/>
        <v>0</v>
      </c>
      <c r="G82" s="221"/>
      <c r="H82" s="220"/>
      <c r="I82" s="168">
        <f t="shared" si="23"/>
        <v>0</v>
      </c>
      <c r="J82" s="222"/>
      <c r="M82" s="219">
        <f t="shared" si="12"/>
        <v>45413</v>
      </c>
      <c r="N82" s="223"/>
      <c r="O82" s="223"/>
      <c r="P82" s="223"/>
      <c r="Q82" s="223"/>
      <c r="R82" s="223"/>
      <c r="S82" s="223"/>
      <c r="T82" s="223"/>
      <c r="U82" s="223"/>
      <c r="V82" s="223"/>
      <c r="W82" s="223"/>
      <c r="X82" s="223"/>
      <c r="Y82" s="223"/>
      <c r="Z82" s="223"/>
      <c r="AA82" s="223"/>
      <c r="AB82" s="223"/>
      <c r="AC82" s="195">
        <f t="shared" si="24"/>
        <v>0</v>
      </c>
      <c r="AD82" s="224"/>
    </row>
    <row r="83" spans="2:30" outlineLevel="1">
      <c r="B83" s="218" t="str">
        <f>IF(C83&gt;0,IFERROR(_xlfn.IFS(D83&lt;=DATE(YEAR('Basisdaten zum Projekt'!$E$12),MONTH('Basisdaten zum Projekt'!$E$12),1),'Basisdaten zum Projekt'!$A$12,D83&lt;=DATE(YEAR('Basisdaten zum Projekt'!$E$13),MONTH('Basisdaten zum Projekt'!$E$13),1),'Basisdaten zum Projekt'!$A$13,D83&lt;=DATE(YEAR('Basisdaten zum Projekt'!$E$14),MONTH('Basisdaten zum Projekt'!$E$14),1),'Basisdaten zum Projekt'!$A$14,D83&lt;=DATE(YEAR('Basisdaten zum Projekt'!$E$15),MONTH('Basisdaten zum Projekt'!$E$15),1),'Basisdaten zum Projekt'!$A$15,D83&lt;=DATE(YEAR('Basisdaten zum Projekt'!$E$16),MONTH('Basisdaten zum Projekt'!$E$16),1),'Basisdaten zum Projekt'!$A$16),""),"")</f>
        <v>P2</v>
      </c>
      <c r="C83" s="218">
        <f>IF(C82&gt;0,C82+1,IF(DATE(YEAR('Basisdaten zum Projekt'!$C$5),MONTH('Basisdaten zum Projekt'!$C$5),1)=D83,1,0))</f>
        <v>27</v>
      </c>
      <c r="D83" s="219">
        <f t="shared" si="25"/>
        <v>45444</v>
      </c>
      <c r="E83" s="220"/>
      <c r="F83" s="168">
        <f t="shared" si="22"/>
        <v>0</v>
      </c>
      <c r="G83" s="221"/>
      <c r="H83" s="220"/>
      <c r="I83" s="168">
        <f t="shared" si="23"/>
        <v>0</v>
      </c>
      <c r="J83" s="222"/>
      <c r="M83" s="219">
        <f t="shared" si="12"/>
        <v>45444</v>
      </c>
      <c r="N83" s="223"/>
      <c r="O83" s="223"/>
      <c r="P83" s="223"/>
      <c r="Q83" s="223"/>
      <c r="R83" s="223"/>
      <c r="S83" s="223"/>
      <c r="T83" s="223"/>
      <c r="U83" s="223"/>
      <c r="V83" s="223"/>
      <c r="W83" s="223"/>
      <c r="X83" s="223"/>
      <c r="Y83" s="223"/>
      <c r="Z83" s="223"/>
      <c r="AA83" s="223"/>
      <c r="AB83" s="223"/>
      <c r="AC83" s="195">
        <f t="shared" si="24"/>
        <v>0</v>
      </c>
      <c r="AD83" s="224"/>
    </row>
    <row r="84" spans="2:30" outlineLevel="1">
      <c r="B84" s="218" t="str">
        <f>IF(C84&gt;0,IFERROR(_xlfn.IFS(D84&lt;=DATE(YEAR('Basisdaten zum Projekt'!$E$12),MONTH('Basisdaten zum Projekt'!$E$12),1),'Basisdaten zum Projekt'!$A$12,D84&lt;=DATE(YEAR('Basisdaten zum Projekt'!$E$13),MONTH('Basisdaten zum Projekt'!$E$13),1),'Basisdaten zum Projekt'!$A$13,D84&lt;=DATE(YEAR('Basisdaten zum Projekt'!$E$14),MONTH('Basisdaten zum Projekt'!$E$14),1),'Basisdaten zum Projekt'!$A$14,D84&lt;=DATE(YEAR('Basisdaten zum Projekt'!$E$15),MONTH('Basisdaten zum Projekt'!$E$15),1),'Basisdaten zum Projekt'!$A$15,D84&lt;=DATE(YEAR('Basisdaten zum Projekt'!$E$16),MONTH('Basisdaten zum Projekt'!$E$16),1),'Basisdaten zum Projekt'!$A$16),""),"")</f>
        <v>P2</v>
      </c>
      <c r="C84" s="218">
        <f>IF(C83&gt;0,C83+1,IF(DATE(YEAR('Basisdaten zum Projekt'!$C$5),MONTH('Basisdaten zum Projekt'!$C$5),1)=D84,1,0))</f>
        <v>28</v>
      </c>
      <c r="D84" s="219">
        <f t="shared" si="25"/>
        <v>45474</v>
      </c>
      <c r="E84" s="220"/>
      <c r="F84" s="168">
        <f t="shared" si="22"/>
        <v>0</v>
      </c>
      <c r="G84" s="221"/>
      <c r="H84" s="220"/>
      <c r="I84" s="168">
        <f t="shared" si="23"/>
        <v>0</v>
      </c>
      <c r="J84" s="222"/>
      <c r="M84" s="219">
        <f t="shared" si="12"/>
        <v>45474</v>
      </c>
      <c r="N84" s="223"/>
      <c r="O84" s="223"/>
      <c r="P84" s="223"/>
      <c r="Q84" s="223"/>
      <c r="R84" s="223"/>
      <c r="S84" s="223"/>
      <c r="T84" s="223"/>
      <c r="U84" s="223"/>
      <c r="V84" s="223"/>
      <c r="W84" s="223"/>
      <c r="X84" s="223"/>
      <c r="Y84" s="223"/>
      <c r="Z84" s="223"/>
      <c r="AA84" s="223"/>
      <c r="AB84" s="223"/>
      <c r="AC84" s="195">
        <f t="shared" si="24"/>
        <v>0</v>
      </c>
      <c r="AD84" s="224"/>
    </row>
    <row r="85" spans="2:30" outlineLevel="1">
      <c r="B85" s="218" t="str">
        <f>IF(C85&gt;0,IFERROR(_xlfn.IFS(D85&lt;=DATE(YEAR('Basisdaten zum Projekt'!$E$12),MONTH('Basisdaten zum Projekt'!$E$12),1),'Basisdaten zum Projekt'!$A$12,D85&lt;=DATE(YEAR('Basisdaten zum Projekt'!$E$13),MONTH('Basisdaten zum Projekt'!$E$13),1),'Basisdaten zum Projekt'!$A$13,D85&lt;=DATE(YEAR('Basisdaten zum Projekt'!$E$14),MONTH('Basisdaten zum Projekt'!$E$14),1),'Basisdaten zum Projekt'!$A$14,D85&lt;=DATE(YEAR('Basisdaten zum Projekt'!$E$15),MONTH('Basisdaten zum Projekt'!$E$15),1),'Basisdaten zum Projekt'!$A$15,D85&lt;=DATE(YEAR('Basisdaten zum Projekt'!$E$16),MONTH('Basisdaten zum Projekt'!$E$16),1),'Basisdaten zum Projekt'!$A$16),""),"")</f>
        <v>P2</v>
      </c>
      <c r="C85" s="218">
        <f>IF(C84&gt;0,C84+1,IF(DATE(YEAR('Basisdaten zum Projekt'!$C$5),MONTH('Basisdaten zum Projekt'!$C$5),1)=D85,1,0))</f>
        <v>29</v>
      </c>
      <c r="D85" s="219">
        <f t="shared" si="25"/>
        <v>45505</v>
      </c>
      <c r="E85" s="220"/>
      <c r="F85" s="168">
        <f t="shared" si="22"/>
        <v>0</v>
      </c>
      <c r="G85" s="221"/>
      <c r="H85" s="220"/>
      <c r="I85" s="168">
        <f t="shared" si="23"/>
        <v>0</v>
      </c>
      <c r="J85" s="222"/>
      <c r="M85" s="219">
        <f t="shared" si="12"/>
        <v>45505</v>
      </c>
      <c r="N85" s="223"/>
      <c r="O85" s="223"/>
      <c r="P85" s="223"/>
      <c r="Q85" s="223"/>
      <c r="R85" s="223"/>
      <c r="S85" s="223"/>
      <c r="T85" s="223"/>
      <c r="U85" s="223"/>
      <c r="V85" s="223"/>
      <c r="W85" s="223"/>
      <c r="X85" s="223"/>
      <c r="Y85" s="223"/>
      <c r="Z85" s="223"/>
      <c r="AA85" s="223"/>
      <c r="AB85" s="223"/>
      <c r="AC85" s="195">
        <f t="shared" si="24"/>
        <v>0</v>
      </c>
      <c r="AD85" s="224"/>
    </row>
    <row r="86" spans="2:30" outlineLevel="1">
      <c r="B86" s="218" t="str">
        <f>IF(C86&gt;0,IFERROR(_xlfn.IFS(D86&lt;=DATE(YEAR('Basisdaten zum Projekt'!$E$12),MONTH('Basisdaten zum Projekt'!$E$12),1),'Basisdaten zum Projekt'!$A$12,D86&lt;=DATE(YEAR('Basisdaten zum Projekt'!$E$13),MONTH('Basisdaten zum Projekt'!$E$13),1),'Basisdaten zum Projekt'!$A$13,D86&lt;=DATE(YEAR('Basisdaten zum Projekt'!$E$14),MONTH('Basisdaten zum Projekt'!$E$14),1),'Basisdaten zum Projekt'!$A$14,D86&lt;=DATE(YEAR('Basisdaten zum Projekt'!$E$15),MONTH('Basisdaten zum Projekt'!$E$15),1),'Basisdaten zum Projekt'!$A$15,D86&lt;=DATE(YEAR('Basisdaten zum Projekt'!$E$16),MONTH('Basisdaten zum Projekt'!$E$16),1),'Basisdaten zum Projekt'!$A$16),""),"")</f>
        <v>P2</v>
      </c>
      <c r="C86" s="218">
        <f>IF(C85&gt;0,C85+1,IF(DATE(YEAR('Basisdaten zum Projekt'!$C$5),MONTH('Basisdaten zum Projekt'!$C$5),1)=D86,1,0))</f>
        <v>30</v>
      </c>
      <c r="D86" s="219">
        <f t="shared" si="25"/>
        <v>45536</v>
      </c>
      <c r="E86" s="220"/>
      <c r="F86" s="168">
        <f t="shared" si="22"/>
        <v>0</v>
      </c>
      <c r="G86" s="221"/>
      <c r="H86" s="220"/>
      <c r="I86" s="168">
        <f t="shared" si="23"/>
        <v>0</v>
      </c>
      <c r="J86" s="222"/>
      <c r="M86" s="219">
        <f t="shared" si="12"/>
        <v>45536</v>
      </c>
      <c r="N86" s="223"/>
      <c r="O86" s="223"/>
      <c r="P86" s="223"/>
      <c r="Q86" s="223"/>
      <c r="R86" s="223"/>
      <c r="S86" s="223"/>
      <c r="T86" s="223"/>
      <c r="U86" s="223"/>
      <c r="V86" s="223"/>
      <c r="W86" s="223"/>
      <c r="X86" s="223"/>
      <c r="Y86" s="223"/>
      <c r="Z86" s="223"/>
      <c r="AA86" s="223"/>
      <c r="AB86" s="223"/>
      <c r="AC86" s="195">
        <f t="shared" si="24"/>
        <v>0</v>
      </c>
      <c r="AD86" s="224"/>
    </row>
    <row r="87" spans="2:30" outlineLevel="1">
      <c r="B87" s="218" t="str">
        <f>IF(C87&gt;0,IFERROR(_xlfn.IFS(D87&lt;=DATE(YEAR('Basisdaten zum Projekt'!$E$12),MONTH('Basisdaten zum Projekt'!$E$12),1),'Basisdaten zum Projekt'!$A$12,D87&lt;=DATE(YEAR('Basisdaten zum Projekt'!$E$13),MONTH('Basisdaten zum Projekt'!$E$13),1),'Basisdaten zum Projekt'!$A$13,D87&lt;=DATE(YEAR('Basisdaten zum Projekt'!$E$14),MONTH('Basisdaten zum Projekt'!$E$14),1),'Basisdaten zum Projekt'!$A$14,D87&lt;=DATE(YEAR('Basisdaten zum Projekt'!$E$15),MONTH('Basisdaten zum Projekt'!$E$15),1),'Basisdaten zum Projekt'!$A$15,D87&lt;=DATE(YEAR('Basisdaten zum Projekt'!$E$16),MONTH('Basisdaten zum Projekt'!$E$16),1),'Basisdaten zum Projekt'!$A$16),""),"")</f>
        <v>P2</v>
      </c>
      <c r="C87" s="218">
        <f>IF(C86&gt;0,C86+1,IF(DATE(YEAR('Basisdaten zum Projekt'!$C$5),MONTH('Basisdaten zum Projekt'!$C$5),1)=D87,1,0))</f>
        <v>31</v>
      </c>
      <c r="D87" s="219">
        <f t="shared" si="25"/>
        <v>45566</v>
      </c>
      <c r="E87" s="220"/>
      <c r="F87" s="168">
        <f t="shared" si="22"/>
        <v>0</v>
      </c>
      <c r="G87" s="221"/>
      <c r="H87" s="220"/>
      <c r="I87" s="168">
        <f t="shared" si="23"/>
        <v>0</v>
      </c>
      <c r="J87" s="222"/>
      <c r="M87" s="219">
        <f t="shared" si="12"/>
        <v>45566</v>
      </c>
      <c r="N87" s="223"/>
      <c r="O87" s="223"/>
      <c r="P87" s="223"/>
      <c r="Q87" s="223"/>
      <c r="R87" s="223"/>
      <c r="S87" s="223"/>
      <c r="T87" s="223"/>
      <c r="U87" s="223"/>
      <c r="V87" s="223"/>
      <c r="W87" s="223"/>
      <c r="X87" s="223"/>
      <c r="Y87" s="223"/>
      <c r="Z87" s="223"/>
      <c r="AA87" s="223"/>
      <c r="AB87" s="223"/>
      <c r="AC87" s="195">
        <f t="shared" si="24"/>
        <v>0</v>
      </c>
      <c r="AD87" s="224"/>
    </row>
    <row r="88" spans="2:30" outlineLevel="1">
      <c r="B88" s="218" t="str">
        <f>IF(C88&gt;0,IFERROR(_xlfn.IFS(D88&lt;=DATE(YEAR('Basisdaten zum Projekt'!$E$12),MONTH('Basisdaten zum Projekt'!$E$12),1),'Basisdaten zum Projekt'!$A$12,D88&lt;=DATE(YEAR('Basisdaten zum Projekt'!$E$13),MONTH('Basisdaten zum Projekt'!$E$13),1),'Basisdaten zum Projekt'!$A$13,D88&lt;=DATE(YEAR('Basisdaten zum Projekt'!$E$14),MONTH('Basisdaten zum Projekt'!$E$14),1),'Basisdaten zum Projekt'!$A$14,D88&lt;=DATE(YEAR('Basisdaten zum Projekt'!$E$15),MONTH('Basisdaten zum Projekt'!$E$15),1),'Basisdaten zum Projekt'!$A$15,D88&lt;=DATE(YEAR('Basisdaten zum Projekt'!$E$16),MONTH('Basisdaten zum Projekt'!$E$16),1),'Basisdaten zum Projekt'!$A$16),""),"")</f>
        <v>P2</v>
      </c>
      <c r="C88" s="218">
        <f>IF(C87&gt;0,C87+1,IF(DATE(YEAR('Basisdaten zum Projekt'!$C$5),MONTH('Basisdaten zum Projekt'!$C$5),1)=D88,1,0))</f>
        <v>32</v>
      </c>
      <c r="D88" s="219">
        <f t="shared" si="25"/>
        <v>45597</v>
      </c>
      <c r="E88" s="220"/>
      <c r="F88" s="168">
        <f t="shared" si="22"/>
        <v>0</v>
      </c>
      <c r="G88" s="221"/>
      <c r="H88" s="220"/>
      <c r="I88" s="168">
        <f t="shared" si="23"/>
        <v>0</v>
      </c>
      <c r="J88" s="222"/>
      <c r="M88" s="219">
        <f t="shared" si="12"/>
        <v>45597</v>
      </c>
      <c r="N88" s="223"/>
      <c r="O88" s="223"/>
      <c r="P88" s="223"/>
      <c r="Q88" s="223"/>
      <c r="R88" s="223"/>
      <c r="S88" s="223"/>
      <c r="T88" s="223"/>
      <c r="U88" s="223"/>
      <c r="V88" s="223"/>
      <c r="W88" s="223"/>
      <c r="X88" s="223"/>
      <c r="Y88" s="223"/>
      <c r="Z88" s="223"/>
      <c r="AA88" s="223"/>
      <c r="AB88" s="223"/>
      <c r="AC88" s="195">
        <f t="shared" si="24"/>
        <v>0</v>
      </c>
      <c r="AD88" s="224"/>
    </row>
    <row r="89" spans="2:30" outlineLevel="1">
      <c r="B89" s="218" t="str">
        <f>IF(C89&gt;0,IFERROR(_xlfn.IFS(D89&lt;=DATE(YEAR('Basisdaten zum Projekt'!$E$12),MONTH('Basisdaten zum Projekt'!$E$12),1),'Basisdaten zum Projekt'!$A$12,D89&lt;=DATE(YEAR('Basisdaten zum Projekt'!$E$13),MONTH('Basisdaten zum Projekt'!$E$13),1),'Basisdaten zum Projekt'!$A$13,D89&lt;=DATE(YEAR('Basisdaten zum Projekt'!$E$14),MONTH('Basisdaten zum Projekt'!$E$14),1),'Basisdaten zum Projekt'!$A$14,D89&lt;=DATE(YEAR('Basisdaten zum Projekt'!$E$15),MONTH('Basisdaten zum Projekt'!$E$15),1),'Basisdaten zum Projekt'!$A$15,D89&lt;=DATE(YEAR('Basisdaten zum Projekt'!$E$16),MONTH('Basisdaten zum Projekt'!$E$16),1),'Basisdaten zum Projekt'!$A$16),""),"")</f>
        <v>P2</v>
      </c>
      <c r="C89" s="218">
        <f>IF(C88&gt;0,C88+1,IF(DATE(YEAR('Basisdaten zum Projekt'!$C$5),MONTH('Basisdaten zum Projekt'!$C$5),1)=D89,1,0))</f>
        <v>33</v>
      </c>
      <c r="D89" s="219">
        <f t="shared" si="25"/>
        <v>45627</v>
      </c>
      <c r="E89" s="220"/>
      <c r="F89" s="168">
        <f t="shared" si="22"/>
        <v>0</v>
      </c>
      <c r="G89" s="221"/>
      <c r="H89" s="220"/>
      <c r="I89" s="168">
        <f t="shared" si="23"/>
        <v>0</v>
      </c>
      <c r="J89" s="222"/>
      <c r="M89" s="219">
        <f t="shared" si="12"/>
        <v>45627</v>
      </c>
      <c r="N89" s="223"/>
      <c r="O89" s="223"/>
      <c r="P89" s="223"/>
      <c r="Q89" s="223"/>
      <c r="R89" s="223"/>
      <c r="S89" s="223"/>
      <c r="T89" s="223"/>
      <c r="U89" s="223"/>
      <c r="V89" s="223"/>
      <c r="W89" s="223"/>
      <c r="X89" s="223"/>
      <c r="Y89" s="223"/>
      <c r="Z89" s="223"/>
      <c r="AA89" s="223"/>
      <c r="AB89" s="223"/>
      <c r="AC89" s="195">
        <f t="shared" si="24"/>
        <v>0</v>
      </c>
      <c r="AD89" s="224"/>
    </row>
    <row r="90" spans="2:30">
      <c r="B90" s="228"/>
      <c r="C90" s="229"/>
      <c r="D90" s="230">
        <f>D89</f>
        <v>45627</v>
      </c>
      <c r="E90" s="231"/>
      <c r="F90" s="232">
        <f>SUM(F78:F89)</f>
        <v>0</v>
      </c>
      <c r="G90" s="233">
        <f>SUM(G78:G89)</f>
        <v>0</v>
      </c>
      <c r="H90" s="248"/>
      <c r="I90" s="232">
        <f>SUM(I78:I89)</f>
        <v>0</v>
      </c>
      <c r="J90" s="233">
        <f>SUM(J78:J89)</f>
        <v>0</v>
      </c>
      <c r="M90" s="230">
        <f t="shared" si="12"/>
        <v>45627</v>
      </c>
      <c r="N90" s="236">
        <f>SUM(N78:N89)</f>
        <v>0</v>
      </c>
      <c r="O90" s="236">
        <f>SUM(O78:O89)</f>
        <v>0</v>
      </c>
      <c r="P90" s="236">
        <f>SUM(P78:P89)</f>
        <v>0</v>
      </c>
      <c r="Q90" s="236">
        <f>SUM(Q78:Q89)</f>
        <v>0</v>
      </c>
      <c r="R90" s="236">
        <f>SUM(R78:R89)</f>
        <v>0</v>
      </c>
      <c r="S90" s="236">
        <f t="shared" ref="S90:AB90" si="26">SUM(S78:S89)</f>
        <v>0</v>
      </c>
      <c r="T90" s="236">
        <f t="shared" si="26"/>
        <v>0</v>
      </c>
      <c r="U90" s="236">
        <f t="shared" si="26"/>
        <v>0</v>
      </c>
      <c r="V90" s="236">
        <f t="shared" si="26"/>
        <v>0</v>
      </c>
      <c r="W90" s="236">
        <f t="shared" si="26"/>
        <v>0</v>
      </c>
      <c r="X90" s="236">
        <f t="shared" si="26"/>
        <v>0</v>
      </c>
      <c r="Y90" s="236">
        <f t="shared" si="26"/>
        <v>0</v>
      </c>
      <c r="Z90" s="236">
        <f t="shared" si="26"/>
        <v>0</v>
      </c>
      <c r="AA90" s="236">
        <f t="shared" si="26"/>
        <v>0</v>
      </c>
      <c r="AB90" s="236">
        <f t="shared" si="26"/>
        <v>0</v>
      </c>
      <c r="AC90" s="236">
        <f>SUM(AC78:AC89)</f>
        <v>0</v>
      </c>
      <c r="AD90" s="224"/>
    </row>
    <row r="91" spans="2:30" ht="28.5" customHeight="1">
      <c r="B91" s="158"/>
      <c r="C91" s="158"/>
      <c r="N91" s="235">
        <f>IFERROR(N90/$H$6,0)</f>
        <v>0</v>
      </c>
      <c r="O91" s="235">
        <f>IFERROR(O90/$H$6,0)</f>
        <v>0</v>
      </c>
      <c r="P91" s="235">
        <f>IFERROR(P90/$H$6,0)</f>
        <v>0</v>
      </c>
      <c r="Q91" s="235">
        <f>IFERROR(Q90/$H$6,0)</f>
        <v>0</v>
      </c>
      <c r="R91" s="235">
        <f>IFERROR(R90/$H$6,0)</f>
        <v>0</v>
      </c>
      <c r="S91" s="235">
        <f t="shared" ref="S91:AB91" si="27">IFERROR(S90/$H$6,0)</f>
        <v>0</v>
      </c>
      <c r="T91" s="235">
        <f t="shared" si="27"/>
        <v>0</v>
      </c>
      <c r="U91" s="235">
        <f t="shared" si="27"/>
        <v>0</v>
      </c>
      <c r="V91" s="235">
        <f t="shared" si="27"/>
        <v>0</v>
      </c>
      <c r="W91" s="235">
        <f t="shared" si="27"/>
        <v>0</v>
      </c>
      <c r="X91" s="235">
        <f t="shared" si="27"/>
        <v>0</v>
      </c>
      <c r="Y91" s="235">
        <f t="shared" si="27"/>
        <v>0</v>
      </c>
      <c r="Z91" s="235">
        <f t="shared" si="27"/>
        <v>0</v>
      </c>
      <c r="AA91" s="235">
        <f t="shared" si="27"/>
        <v>0</v>
      </c>
      <c r="AB91" s="235">
        <f t="shared" si="27"/>
        <v>0</v>
      </c>
      <c r="AC91" s="235">
        <f>IFERROR(AC90/$H$6,0)</f>
        <v>0</v>
      </c>
      <c r="AD91" s="237" t="s">
        <v>394</v>
      </c>
    </row>
    <row r="92" spans="2:30">
      <c r="B92" s="158"/>
      <c r="C92" s="158"/>
      <c r="N92" s="238"/>
      <c r="O92" s="238"/>
      <c r="P92" s="238"/>
      <c r="Q92" s="238"/>
      <c r="R92" s="238"/>
      <c r="S92" s="239"/>
      <c r="T92" s="240"/>
      <c r="U92" s="241"/>
      <c r="V92" s="241"/>
      <c r="W92" s="241"/>
      <c r="X92" s="241"/>
      <c r="Y92" s="241"/>
      <c r="Z92" s="241"/>
      <c r="AA92" s="241"/>
      <c r="AB92" s="242"/>
      <c r="AC92" s="238"/>
      <c r="AD92" s="243"/>
    </row>
    <row r="93" spans="2:30" outlineLevel="1">
      <c r="B93" s="218" t="str">
        <f>IF(C93&gt;0,IFERROR(_xlfn.IFS(D93&lt;=DATE(YEAR('Basisdaten zum Projekt'!$E$12),MONTH('Basisdaten zum Projekt'!$E$12),1),'Basisdaten zum Projekt'!$A$12,D93&lt;=DATE(YEAR('Basisdaten zum Projekt'!$E$13),MONTH('Basisdaten zum Projekt'!$E$13),1),'Basisdaten zum Projekt'!$A$13,D93&lt;=DATE(YEAR('Basisdaten zum Projekt'!$E$14),MONTH('Basisdaten zum Projekt'!$E$14),1),'Basisdaten zum Projekt'!$A$14,D93&lt;=DATE(YEAR('Basisdaten zum Projekt'!$E$15),MONTH('Basisdaten zum Projekt'!$E$15),1),'Basisdaten zum Projekt'!$A$15,D93&lt;=DATE(YEAR('Basisdaten zum Projekt'!$E$16),MONTH('Basisdaten zum Projekt'!$E$16),1),'Basisdaten zum Projekt'!$A$16),""),"")</f>
        <v>P2</v>
      </c>
      <c r="C93" s="218">
        <f>IF(C89&gt;0,C89+1,IF(DATE(YEAR('Basisdaten zum Projekt'!$C$5),MONTH('Basisdaten zum Projekt'!$C$5),1)=D93,1,0))</f>
        <v>34</v>
      </c>
      <c r="D93" s="219">
        <f>DATE(YEAR(D89),MONTH(D89)+1,DAY(D89))</f>
        <v>45658</v>
      </c>
      <c r="E93" s="244"/>
      <c r="F93" s="245">
        <f t="shared" ref="F93:F104" si="28">215/12*E93</f>
        <v>0</v>
      </c>
      <c r="G93" s="246"/>
      <c r="H93" s="244"/>
      <c r="I93" s="245">
        <f t="shared" ref="I93:I104" si="29">215/12*H93</f>
        <v>0</v>
      </c>
      <c r="J93" s="247"/>
      <c r="M93" s="219">
        <f t="shared" si="12"/>
        <v>45658</v>
      </c>
      <c r="N93" s="223"/>
      <c r="O93" s="223"/>
      <c r="P93" s="223"/>
      <c r="Q93" s="223"/>
      <c r="R93" s="223"/>
      <c r="S93" s="223"/>
      <c r="T93" s="223"/>
      <c r="U93" s="223"/>
      <c r="V93" s="223"/>
      <c r="W93" s="223"/>
      <c r="X93" s="223"/>
      <c r="Y93" s="223"/>
      <c r="Z93" s="223"/>
      <c r="AA93" s="223"/>
      <c r="AB93" s="223"/>
      <c r="AC93" s="195">
        <f t="shared" ref="AC93:AC104" si="30">SUM(N93:AB93)</f>
        <v>0</v>
      </c>
      <c r="AD93" s="224"/>
    </row>
    <row r="94" spans="2:30" outlineLevel="1">
      <c r="B94" s="218" t="str">
        <f>IF(C94&gt;0,IFERROR(_xlfn.IFS(D94&lt;=DATE(YEAR('Basisdaten zum Projekt'!$E$12),MONTH('Basisdaten zum Projekt'!$E$12),1),'Basisdaten zum Projekt'!$A$12,D94&lt;=DATE(YEAR('Basisdaten zum Projekt'!$E$13),MONTH('Basisdaten zum Projekt'!$E$13),1),'Basisdaten zum Projekt'!$A$13,D94&lt;=DATE(YEAR('Basisdaten zum Projekt'!$E$14),MONTH('Basisdaten zum Projekt'!$E$14),1),'Basisdaten zum Projekt'!$A$14,D94&lt;=DATE(YEAR('Basisdaten zum Projekt'!$E$15),MONTH('Basisdaten zum Projekt'!$E$15),1),'Basisdaten zum Projekt'!$A$15,D94&lt;=DATE(YEAR('Basisdaten zum Projekt'!$E$16),MONTH('Basisdaten zum Projekt'!$E$16),1),'Basisdaten zum Projekt'!$A$16),""),"")</f>
        <v>P2</v>
      </c>
      <c r="C94" s="218">
        <f>IF(C93&gt;0,C93+1,IF(DATE(YEAR('Basisdaten zum Projekt'!$C$5),MONTH('Basisdaten zum Projekt'!$C$5),1)=D94,1,0))</f>
        <v>35</v>
      </c>
      <c r="D94" s="219">
        <f t="shared" ref="D94:D104" si="31">DATE(YEAR(D93),MONTH(D93)+1,DAY(D93))</f>
        <v>45689</v>
      </c>
      <c r="E94" s="220"/>
      <c r="F94" s="168">
        <f t="shared" si="28"/>
        <v>0</v>
      </c>
      <c r="G94" s="221"/>
      <c r="H94" s="220"/>
      <c r="I94" s="168">
        <f t="shared" si="29"/>
        <v>0</v>
      </c>
      <c r="J94" s="222"/>
      <c r="M94" s="219">
        <f t="shared" si="12"/>
        <v>45689</v>
      </c>
      <c r="N94" s="223"/>
      <c r="O94" s="223"/>
      <c r="P94" s="223"/>
      <c r="Q94" s="223"/>
      <c r="R94" s="223"/>
      <c r="S94" s="223"/>
      <c r="T94" s="223"/>
      <c r="U94" s="223"/>
      <c r="V94" s="223"/>
      <c r="W94" s="223"/>
      <c r="X94" s="223"/>
      <c r="Y94" s="223"/>
      <c r="Z94" s="223"/>
      <c r="AA94" s="223"/>
      <c r="AB94" s="223"/>
      <c r="AC94" s="195">
        <f t="shared" si="30"/>
        <v>0</v>
      </c>
      <c r="AD94" s="224"/>
    </row>
    <row r="95" spans="2:30" outlineLevel="1">
      <c r="B95" s="218" t="str">
        <f>IF(C95&gt;0,IFERROR(_xlfn.IFS(D95&lt;=DATE(YEAR('Basisdaten zum Projekt'!$E$12),MONTH('Basisdaten zum Projekt'!$E$12),1),'Basisdaten zum Projekt'!$A$12,D95&lt;=DATE(YEAR('Basisdaten zum Projekt'!$E$13),MONTH('Basisdaten zum Projekt'!$E$13),1),'Basisdaten zum Projekt'!$A$13,D95&lt;=DATE(YEAR('Basisdaten zum Projekt'!$E$14),MONTH('Basisdaten zum Projekt'!$E$14),1),'Basisdaten zum Projekt'!$A$14,D95&lt;=DATE(YEAR('Basisdaten zum Projekt'!$E$15),MONTH('Basisdaten zum Projekt'!$E$15),1),'Basisdaten zum Projekt'!$A$15,D95&lt;=DATE(YEAR('Basisdaten zum Projekt'!$E$16),MONTH('Basisdaten zum Projekt'!$E$16),1),'Basisdaten zum Projekt'!$A$16),""),"")</f>
        <v>P2</v>
      </c>
      <c r="C95" s="218">
        <f>IF(C94&gt;0,C94+1,IF(DATE(YEAR('Basisdaten zum Projekt'!$C$5),MONTH('Basisdaten zum Projekt'!$C$5),1)=D95,1,0))</f>
        <v>36</v>
      </c>
      <c r="D95" s="219">
        <f t="shared" si="31"/>
        <v>45717</v>
      </c>
      <c r="E95" s="220"/>
      <c r="F95" s="168">
        <f t="shared" si="28"/>
        <v>0</v>
      </c>
      <c r="G95" s="221"/>
      <c r="H95" s="220"/>
      <c r="I95" s="168">
        <f t="shared" si="29"/>
        <v>0</v>
      </c>
      <c r="J95" s="222"/>
      <c r="M95" s="219">
        <f t="shared" si="12"/>
        <v>45717</v>
      </c>
      <c r="N95" s="223"/>
      <c r="O95" s="223"/>
      <c r="P95" s="223"/>
      <c r="Q95" s="223"/>
      <c r="R95" s="223"/>
      <c r="S95" s="223"/>
      <c r="T95" s="223"/>
      <c r="U95" s="223"/>
      <c r="V95" s="223"/>
      <c r="W95" s="223"/>
      <c r="X95" s="223"/>
      <c r="Y95" s="223"/>
      <c r="Z95" s="223"/>
      <c r="AA95" s="223"/>
      <c r="AB95" s="223"/>
      <c r="AC95" s="195">
        <f t="shared" si="30"/>
        <v>0</v>
      </c>
      <c r="AD95" s="224"/>
    </row>
    <row r="96" spans="2:30" outlineLevel="1">
      <c r="B96" s="218" t="str">
        <f>IF(C96&gt;0,IFERROR(_xlfn.IFS(D96&lt;=DATE(YEAR('Basisdaten zum Projekt'!$E$12),MONTH('Basisdaten zum Projekt'!$E$12),1),'Basisdaten zum Projekt'!$A$12,D96&lt;=DATE(YEAR('Basisdaten zum Projekt'!$E$13),MONTH('Basisdaten zum Projekt'!$E$13),1),'Basisdaten zum Projekt'!$A$13,D96&lt;=DATE(YEAR('Basisdaten zum Projekt'!$E$14),MONTH('Basisdaten zum Projekt'!$E$14),1),'Basisdaten zum Projekt'!$A$14,D96&lt;=DATE(YEAR('Basisdaten zum Projekt'!$E$15),MONTH('Basisdaten zum Projekt'!$E$15),1),'Basisdaten zum Projekt'!$A$15,D96&lt;=DATE(YEAR('Basisdaten zum Projekt'!$E$16),MONTH('Basisdaten zum Projekt'!$E$16),1),'Basisdaten zum Projekt'!$A$16),""),"")</f>
        <v/>
      </c>
      <c r="C96" s="218">
        <f>IF(C95&gt;0,C95+1,IF(DATE(YEAR('Basisdaten zum Projekt'!$C$5),MONTH('Basisdaten zum Projekt'!$C$5),1)=D96,1,0))</f>
        <v>37</v>
      </c>
      <c r="D96" s="219">
        <f t="shared" si="31"/>
        <v>45748</v>
      </c>
      <c r="E96" s="220"/>
      <c r="F96" s="168">
        <f t="shared" si="28"/>
        <v>0</v>
      </c>
      <c r="G96" s="221"/>
      <c r="H96" s="220"/>
      <c r="I96" s="168">
        <f t="shared" si="29"/>
        <v>0</v>
      </c>
      <c r="J96" s="222"/>
      <c r="M96" s="219">
        <f t="shared" si="12"/>
        <v>45748</v>
      </c>
      <c r="N96" s="223"/>
      <c r="O96" s="223"/>
      <c r="P96" s="223"/>
      <c r="Q96" s="223"/>
      <c r="R96" s="223"/>
      <c r="S96" s="223"/>
      <c r="T96" s="223"/>
      <c r="U96" s="223"/>
      <c r="V96" s="223"/>
      <c r="W96" s="223"/>
      <c r="X96" s="223"/>
      <c r="Y96" s="223"/>
      <c r="Z96" s="223"/>
      <c r="AA96" s="223"/>
      <c r="AB96" s="223"/>
      <c r="AC96" s="195">
        <f t="shared" si="30"/>
        <v>0</v>
      </c>
      <c r="AD96" s="224"/>
    </row>
    <row r="97" spans="2:30" outlineLevel="1">
      <c r="B97" s="218" t="str">
        <f>IF(C97&gt;0,IFERROR(_xlfn.IFS(D97&lt;=DATE(YEAR('Basisdaten zum Projekt'!$E$12),MONTH('Basisdaten zum Projekt'!$E$12),1),'Basisdaten zum Projekt'!$A$12,D97&lt;=DATE(YEAR('Basisdaten zum Projekt'!$E$13),MONTH('Basisdaten zum Projekt'!$E$13),1),'Basisdaten zum Projekt'!$A$13,D97&lt;=DATE(YEAR('Basisdaten zum Projekt'!$E$14),MONTH('Basisdaten zum Projekt'!$E$14),1),'Basisdaten zum Projekt'!$A$14,D97&lt;=DATE(YEAR('Basisdaten zum Projekt'!$E$15),MONTH('Basisdaten zum Projekt'!$E$15),1),'Basisdaten zum Projekt'!$A$15,D97&lt;=DATE(YEAR('Basisdaten zum Projekt'!$E$16),MONTH('Basisdaten zum Projekt'!$E$16),1),'Basisdaten zum Projekt'!$A$16),""),"")</f>
        <v/>
      </c>
      <c r="C97" s="218">
        <f>IF(C96&gt;0,C96+1,IF(DATE(YEAR('Basisdaten zum Projekt'!$C$5),MONTH('Basisdaten zum Projekt'!$C$5),1)=D97,1,0))</f>
        <v>38</v>
      </c>
      <c r="D97" s="219">
        <f t="shared" si="31"/>
        <v>45778</v>
      </c>
      <c r="E97" s="220"/>
      <c r="F97" s="168">
        <f t="shared" si="28"/>
        <v>0</v>
      </c>
      <c r="G97" s="221"/>
      <c r="H97" s="220"/>
      <c r="I97" s="168">
        <f t="shared" si="29"/>
        <v>0</v>
      </c>
      <c r="J97" s="222"/>
      <c r="M97" s="219">
        <f t="shared" si="12"/>
        <v>45778</v>
      </c>
      <c r="N97" s="223"/>
      <c r="O97" s="223"/>
      <c r="P97" s="223"/>
      <c r="Q97" s="223"/>
      <c r="R97" s="223"/>
      <c r="S97" s="223"/>
      <c r="T97" s="223"/>
      <c r="U97" s="223"/>
      <c r="V97" s="223"/>
      <c r="W97" s="223"/>
      <c r="X97" s="223"/>
      <c r="Y97" s="223"/>
      <c r="Z97" s="223"/>
      <c r="AA97" s="223"/>
      <c r="AB97" s="223"/>
      <c r="AC97" s="195">
        <f t="shared" si="30"/>
        <v>0</v>
      </c>
      <c r="AD97" s="224"/>
    </row>
    <row r="98" spans="2:30" outlineLevel="1">
      <c r="B98" s="218" t="str">
        <f>IF(C98&gt;0,IFERROR(_xlfn.IFS(D98&lt;=DATE(YEAR('Basisdaten zum Projekt'!$E$12),MONTH('Basisdaten zum Projekt'!$E$12),1),'Basisdaten zum Projekt'!$A$12,D98&lt;=DATE(YEAR('Basisdaten zum Projekt'!$E$13),MONTH('Basisdaten zum Projekt'!$E$13),1),'Basisdaten zum Projekt'!$A$13,D98&lt;=DATE(YEAR('Basisdaten zum Projekt'!$E$14),MONTH('Basisdaten zum Projekt'!$E$14),1),'Basisdaten zum Projekt'!$A$14,D98&lt;=DATE(YEAR('Basisdaten zum Projekt'!$E$15),MONTH('Basisdaten zum Projekt'!$E$15),1),'Basisdaten zum Projekt'!$A$15,D98&lt;=DATE(YEAR('Basisdaten zum Projekt'!$E$16),MONTH('Basisdaten zum Projekt'!$E$16),1),'Basisdaten zum Projekt'!$A$16),""),"")</f>
        <v/>
      </c>
      <c r="C98" s="218">
        <f>IF(C97&gt;0,C97+1,IF(DATE(YEAR('Basisdaten zum Projekt'!$C$5),MONTH('Basisdaten zum Projekt'!$C$5),1)=D98,1,0))</f>
        <v>39</v>
      </c>
      <c r="D98" s="219">
        <f t="shared" si="31"/>
        <v>45809</v>
      </c>
      <c r="E98" s="220"/>
      <c r="F98" s="168">
        <f t="shared" si="28"/>
        <v>0</v>
      </c>
      <c r="G98" s="221"/>
      <c r="H98" s="220"/>
      <c r="I98" s="168">
        <f t="shared" si="29"/>
        <v>0</v>
      </c>
      <c r="J98" s="222"/>
      <c r="M98" s="219">
        <f t="shared" si="12"/>
        <v>45809</v>
      </c>
      <c r="N98" s="223"/>
      <c r="O98" s="223"/>
      <c r="P98" s="223"/>
      <c r="Q98" s="223"/>
      <c r="R98" s="223"/>
      <c r="S98" s="223"/>
      <c r="T98" s="223"/>
      <c r="U98" s="223"/>
      <c r="V98" s="223"/>
      <c r="W98" s="223"/>
      <c r="X98" s="223"/>
      <c r="Y98" s="223"/>
      <c r="Z98" s="223"/>
      <c r="AA98" s="223"/>
      <c r="AB98" s="223"/>
      <c r="AC98" s="195">
        <f t="shared" si="30"/>
        <v>0</v>
      </c>
      <c r="AD98" s="224"/>
    </row>
    <row r="99" spans="2:30" outlineLevel="1">
      <c r="B99" s="218" t="str">
        <f>IF(C99&gt;0,IFERROR(_xlfn.IFS(D99&lt;=DATE(YEAR('Basisdaten zum Projekt'!$E$12),MONTH('Basisdaten zum Projekt'!$E$12),1),'Basisdaten zum Projekt'!$A$12,D99&lt;=DATE(YEAR('Basisdaten zum Projekt'!$E$13),MONTH('Basisdaten zum Projekt'!$E$13),1),'Basisdaten zum Projekt'!$A$13,D99&lt;=DATE(YEAR('Basisdaten zum Projekt'!$E$14),MONTH('Basisdaten zum Projekt'!$E$14),1),'Basisdaten zum Projekt'!$A$14,D99&lt;=DATE(YEAR('Basisdaten zum Projekt'!$E$15),MONTH('Basisdaten zum Projekt'!$E$15),1),'Basisdaten zum Projekt'!$A$15,D99&lt;=DATE(YEAR('Basisdaten zum Projekt'!$E$16),MONTH('Basisdaten zum Projekt'!$E$16),1),'Basisdaten zum Projekt'!$A$16),""),"")</f>
        <v/>
      </c>
      <c r="C99" s="218">
        <f>IF(C98&gt;0,C98+1,IF(DATE(YEAR('Basisdaten zum Projekt'!$C$5),MONTH('Basisdaten zum Projekt'!$C$5),1)=D99,1,0))</f>
        <v>40</v>
      </c>
      <c r="D99" s="219">
        <f t="shared" si="31"/>
        <v>45839</v>
      </c>
      <c r="E99" s="220"/>
      <c r="F99" s="168">
        <f t="shared" si="28"/>
        <v>0</v>
      </c>
      <c r="G99" s="221"/>
      <c r="H99" s="220"/>
      <c r="I99" s="168">
        <f t="shared" si="29"/>
        <v>0</v>
      </c>
      <c r="J99" s="222"/>
      <c r="M99" s="219">
        <f t="shared" si="12"/>
        <v>45839</v>
      </c>
      <c r="N99" s="223"/>
      <c r="O99" s="223"/>
      <c r="P99" s="223"/>
      <c r="Q99" s="223"/>
      <c r="R99" s="223"/>
      <c r="S99" s="223"/>
      <c r="T99" s="223"/>
      <c r="U99" s="223"/>
      <c r="V99" s="223"/>
      <c r="W99" s="223"/>
      <c r="X99" s="223"/>
      <c r="Y99" s="223"/>
      <c r="Z99" s="223"/>
      <c r="AA99" s="223"/>
      <c r="AB99" s="223"/>
      <c r="AC99" s="195">
        <f t="shared" si="30"/>
        <v>0</v>
      </c>
      <c r="AD99" s="224"/>
    </row>
    <row r="100" spans="2:30" outlineLevel="1">
      <c r="B100" s="218" t="str">
        <f>IF(C100&gt;0,IFERROR(_xlfn.IFS(D100&lt;=DATE(YEAR('Basisdaten zum Projekt'!$E$12),MONTH('Basisdaten zum Projekt'!$E$12),1),'Basisdaten zum Projekt'!$A$12,D100&lt;=DATE(YEAR('Basisdaten zum Projekt'!$E$13),MONTH('Basisdaten zum Projekt'!$E$13),1),'Basisdaten zum Projekt'!$A$13,D100&lt;=DATE(YEAR('Basisdaten zum Projekt'!$E$14),MONTH('Basisdaten zum Projekt'!$E$14),1),'Basisdaten zum Projekt'!$A$14,D100&lt;=DATE(YEAR('Basisdaten zum Projekt'!$E$15),MONTH('Basisdaten zum Projekt'!$E$15),1),'Basisdaten zum Projekt'!$A$15,D100&lt;=DATE(YEAR('Basisdaten zum Projekt'!$E$16),MONTH('Basisdaten zum Projekt'!$E$16),1),'Basisdaten zum Projekt'!$A$16),""),"")</f>
        <v/>
      </c>
      <c r="C100" s="218">
        <f>IF(C99&gt;0,C99+1,IF(DATE(YEAR('Basisdaten zum Projekt'!$C$5),MONTH('Basisdaten zum Projekt'!$C$5),1)=D100,1,0))</f>
        <v>41</v>
      </c>
      <c r="D100" s="219">
        <f t="shared" si="31"/>
        <v>45870</v>
      </c>
      <c r="E100" s="220"/>
      <c r="F100" s="168">
        <f t="shared" si="28"/>
        <v>0</v>
      </c>
      <c r="G100" s="221"/>
      <c r="H100" s="220"/>
      <c r="I100" s="168">
        <f t="shared" si="29"/>
        <v>0</v>
      </c>
      <c r="J100" s="222"/>
      <c r="M100" s="219">
        <f t="shared" si="12"/>
        <v>45870</v>
      </c>
      <c r="N100" s="223"/>
      <c r="O100" s="223"/>
      <c r="P100" s="223"/>
      <c r="Q100" s="223"/>
      <c r="R100" s="223"/>
      <c r="S100" s="223"/>
      <c r="T100" s="223"/>
      <c r="U100" s="223"/>
      <c r="V100" s="223"/>
      <c r="W100" s="223"/>
      <c r="X100" s="223"/>
      <c r="Y100" s="223"/>
      <c r="Z100" s="223"/>
      <c r="AA100" s="223"/>
      <c r="AB100" s="223"/>
      <c r="AC100" s="195">
        <f t="shared" si="30"/>
        <v>0</v>
      </c>
      <c r="AD100" s="224"/>
    </row>
    <row r="101" spans="2:30" outlineLevel="1">
      <c r="B101" s="218" t="str">
        <f>IF(C101&gt;0,IFERROR(_xlfn.IFS(D101&lt;=DATE(YEAR('Basisdaten zum Projekt'!$E$12),MONTH('Basisdaten zum Projekt'!$E$12),1),'Basisdaten zum Projekt'!$A$12,D101&lt;=DATE(YEAR('Basisdaten zum Projekt'!$E$13),MONTH('Basisdaten zum Projekt'!$E$13),1),'Basisdaten zum Projekt'!$A$13,D101&lt;=DATE(YEAR('Basisdaten zum Projekt'!$E$14),MONTH('Basisdaten zum Projekt'!$E$14),1),'Basisdaten zum Projekt'!$A$14,D101&lt;=DATE(YEAR('Basisdaten zum Projekt'!$E$15),MONTH('Basisdaten zum Projekt'!$E$15),1),'Basisdaten zum Projekt'!$A$15,D101&lt;=DATE(YEAR('Basisdaten zum Projekt'!$E$16),MONTH('Basisdaten zum Projekt'!$E$16),1),'Basisdaten zum Projekt'!$A$16),""),"")</f>
        <v/>
      </c>
      <c r="C101" s="218">
        <f>IF(C100&gt;0,C100+1,IF(DATE(YEAR('Basisdaten zum Projekt'!$C$5),MONTH('Basisdaten zum Projekt'!$C$5),1)=D101,1,0))</f>
        <v>42</v>
      </c>
      <c r="D101" s="219">
        <f t="shared" si="31"/>
        <v>45901</v>
      </c>
      <c r="E101" s="220"/>
      <c r="F101" s="168">
        <f t="shared" si="28"/>
        <v>0</v>
      </c>
      <c r="G101" s="221"/>
      <c r="H101" s="220"/>
      <c r="I101" s="168">
        <f t="shared" si="29"/>
        <v>0</v>
      </c>
      <c r="J101" s="222"/>
      <c r="M101" s="219">
        <f t="shared" si="12"/>
        <v>45901</v>
      </c>
      <c r="N101" s="223"/>
      <c r="O101" s="223"/>
      <c r="P101" s="223"/>
      <c r="Q101" s="223"/>
      <c r="R101" s="223"/>
      <c r="S101" s="223"/>
      <c r="T101" s="223"/>
      <c r="U101" s="223"/>
      <c r="V101" s="223"/>
      <c r="W101" s="223"/>
      <c r="X101" s="223"/>
      <c r="Y101" s="223"/>
      <c r="Z101" s="223"/>
      <c r="AA101" s="223"/>
      <c r="AB101" s="223"/>
      <c r="AC101" s="195">
        <f t="shared" si="30"/>
        <v>0</v>
      </c>
      <c r="AD101" s="224"/>
    </row>
    <row r="102" spans="2:30" outlineLevel="1">
      <c r="B102" s="218" t="str">
        <f>IF(C102&gt;0,IFERROR(_xlfn.IFS(D102&lt;=DATE(YEAR('Basisdaten zum Projekt'!$E$12),MONTH('Basisdaten zum Projekt'!$E$12),1),'Basisdaten zum Projekt'!$A$12,D102&lt;=DATE(YEAR('Basisdaten zum Projekt'!$E$13),MONTH('Basisdaten zum Projekt'!$E$13),1),'Basisdaten zum Projekt'!$A$13,D102&lt;=DATE(YEAR('Basisdaten zum Projekt'!$E$14),MONTH('Basisdaten zum Projekt'!$E$14),1),'Basisdaten zum Projekt'!$A$14,D102&lt;=DATE(YEAR('Basisdaten zum Projekt'!$E$15),MONTH('Basisdaten zum Projekt'!$E$15),1),'Basisdaten zum Projekt'!$A$15,D102&lt;=DATE(YEAR('Basisdaten zum Projekt'!$E$16),MONTH('Basisdaten zum Projekt'!$E$16),1),'Basisdaten zum Projekt'!$A$16),""),"")</f>
        <v/>
      </c>
      <c r="C102" s="218">
        <f>IF(C101&gt;0,C101+1,IF(DATE(YEAR('Basisdaten zum Projekt'!$C$5),MONTH('Basisdaten zum Projekt'!$C$5),1)=D102,1,0))</f>
        <v>43</v>
      </c>
      <c r="D102" s="219">
        <f t="shared" si="31"/>
        <v>45931</v>
      </c>
      <c r="E102" s="220"/>
      <c r="F102" s="168">
        <f t="shared" si="28"/>
        <v>0</v>
      </c>
      <c r="G102" s="221"/>
      <c r="H102" s="220"/>
      <c r="I102" s="168">
        <f t="shared" si="29"/>
        <v>0</v>
      </c>
      <c r="J102" s="222"/>
      <c r="M102" s="219">
        <f t="shared" si="12"/>
        <v>45931</v>
      </c>
      <c r="N102" s="223"/>
      <c r="O102" s="223"/>
      <c r="P102" s="223"/>
      <c r="Q102" s="223"/>
      <c r="R102" s="223"/>
      <c r="S102" s="223"/>
      <c r="T102" s="223"/>
      <c r="U102" s="223"/>
      <c r="V102" s="223"/>
      <c r="W102" s="223"/>
      <c r="X102" s="223"/>
      <c r="Y102" s="223"/>
      <c r="Z102" s="223"/>
      <c r="AA102" s="223"/>
      <c r="AB102" s="223"/>
      <c r="AC102" s="195">
        <f t="shared" si="30"/>
        <v>0</v>
      </c>
      <c r="AD102" s="224"/>
    </row>
    <row r="103" spans="2:30" outlineLevel="1">
      <c r="B103" s="218" t="str">
        <f>IF(C103&gt;0,IFERROR(_xlfn.IFS(D103&lt;=DATE(YEAR('Basisdaten zum Projekt'!$E$12),MONTH('Basisdaten zum Projekt'!$E$12),1),'Basisdaten zum Projekt'!$A$12,D103&lt;=DATE(YEAR('Basisdaten zum Projekt'!$E$13),MONTH('Basisdaten zum Projekt'!$E$13),1),'Basisdaten zum Projekt'!$A$13,D103&lt;=DATE(YEAR('Basisdaten zum Projekt'!$E$14),MONTH('Basisdaten zum Projekt'!$E$14),1),'Basisdaten zum Projekt'!$A$14,D103&lt;=DATE(YEAR('Basisdaten zum Projekt'!$E$15),MONTH('Basisdaten zum Projekt'!$E$15),1),'Basisdaten zum Projekt'!$A$15,D103&lt;=DATE(YEAR('Basisdaten zum Projekt'!$E$16),MONTH('Basisdaten zum Projekt'!$E$16),1),'Basisdaten zum Projekt'!$A$16),""),"")</f>
        <v/>
      </c>
      <c r="C103" s="218">
        <f>IF(C102&gt;0,C102+1,IF(DATE(YEAR('Basisdaten zum Projekt'!$C$5),MONTH('Basisdaten zum Projekt'!$C$5),1)=D103,1,0))</f>
        <v>44</v>
      </c>
      <c r="D103" s="219">
        <f t="shared" si="31"/>
        <v>45962</v>
      </c>
      <c r="E103" s="220"/>
      <c r="F103" s="168">
        <f t="shared" si="28"/>
        <v>0</v>
      </c>
      <c r="G103" s="221"/>
      <c r="H103" s="220"/>
      <c r="I103" s="168">
        <f t="shared" si="29"/>
        <v>0</v>
      </c>
      <c r="J103" s="222"/>
      <c r="M103" s="219">
        <f t="shared" si="12"/>
        <v>45962</v>
      </c>
      <c r="N103" s="223"/>
      <c r="O103" s="223"/>
      <c r="P103" s="223"/>
      <c r="Q103" s="223"/>
      <c r="R103" s="223"/>
      <c r="S103" s="223"/>
      <c r="T103" s="223"/>
      <c r="U103" s="223"/>
      <c r="V103" s="223"/>
      <c r="W103" s="223"/>
      <c r="X103" s="223"/>
      <c r="Y103" s="223"/>
      <c r="Z103" s="223"/>
      <c r="AA103" s="223"/>
      <c r="AB103" s="223"/>
      <c r="AC103" s="195">
        <f t="shared" si="30"/>
        <v>0</v>
      </c>
      <c r="AD103" s="224"/>
    </row>
    <row r="104" spans="2:30" outlineLevel="1">
      <c r="B104" s="218" t="str">
        <f>IF(C104&gt;0,IFERROR(_xlfn.IFS(D104&lt;=DATE(YEAR('Basisdaten zum Projekt'!$E$12),MONTH('Basisdaten zum Projekt'!$E$12),1),'Basisdaten zum Projekt'!$A$12,D104&lt;=DATE(YEAR('Basisdaten zum Projekt'!$E$13),MONTH('Basisdaten zum Projekt'!$E$13),1),'Basisdaten zum Projekt'!$A$13,D104&lt;=DATE(YEAR('Basisdaten zum Projekt'!$E$14),MONTH('Basisdaten zum Projekt'!$E$14),1),'Basisdaten zum Projekt'!$A$14,D104&lt;=DATE(YEAR('Basisdaten zum Projekt'!$E$15),MONTH('Basisdaten zum Projekt'!$E$15),1),'Basisdaten zum Projekt'!$A$15,D104&lt;=DATE(YEAR('Basisdaten zum Projekt'!$E$16),MONTH('Basisdaten zum Projekt'!$E$16),1),'Basisdaten zum Projekt'!$A$16),""),"")</f>
        <v/>
      </c>
      <c r="C104" s="218">
        <f>IF(C103&gt;0,C103+1,IF(DATE(YEAR('Basisdaten zum Projekt'!$C$5),MONTH('Basisdaten zum Projekt'!$C$5),1)=D104,1,0))</f>
        <v>45</v>
      </c>
      <c r="D104" s="219">
        <f t="shared" si="31"/>
        <v>45992</v>
      </c>
      <c r="E104" s="220"/>
      <c r="F104" s="168">
        <f t="shared" si="28"/>
        <v>0</v>
      </c>
      <c r="G104" s="221"/>
      <c r="H104" s="220"/>
      <c r="I104" s="168">
        <f t="shared" si="29"/>
        <v>0</v>
      </c>
      <c r="J104" s="222"/>
      <c r="M104" s="219">
        <f t="shared" si="12"/>
        <v>45992</v>
      </c>
      <c r="N104" s="223"/>
      <c r="O104" s="223"/>
      <c r="P104" s="223"/>
      <c r="Q104" s="223"/>
      <c r="R104" s="223"/>
      <c r="S104" s="223"/>
      <c r="T104" s="223"/>
      <c r="U104" s="223"/>
      <c r="V104" s="223"/>
      <c r="W104" s="223"/>
      <c r="X104" s="223"/>
      <c r="Y104" s="223"/>
      <c r="Z104" s="223"/>
      <c r="AA104" s="223"/>
      <c r="AB104" s="223"/>
      <c r="AC104" s="195">
        <f t="shared" si="30"/>
        <v>0</v>
      </c>
      <c r="AD104" s="224"/>
    </row>
    <row r="105" spans="2:30">
      <c r="B105" s="228"/>
      <c r="C105" s="229"/>
      <c r="D105" s="230">
        <f>D104</f>
        <v>45992</v>
      </c>
      <c r="E105" s="231"/>
      <c r="F105" s="232">
        <f>SUM(F93:F104)</f>
        <v>0</v>
      </c>
      <c r="G105" s="233">
        <f>SUM(G93:G104)</f>
        <v>0</v>
      </c>
      <c r="H105" s="234"/>
      <c r="I105" s="232">
        <f>SUM(I93:I104)</f>
        <v>0</v>
      </c>
      <c r="J105" s="233">
        <f>SUM(J93:J104)</f>
        <v>0</v>
      </c>
      <c r="M105" s="230">
        <f t="shared" si="12"/>
        <v>45992</v>
      </c>
      <c r="N105" s="236">
        <f>SUM(N93:N104)</f>
        <v>0</v>
      </c>
      <c r="O105" s="236">
        <f>SUM(O93:O104)</f>
        <v>0</v>
      </c>
      <c r="P105" s="236">
        <f>SUM(P93:P104)</f>
        <v>0</v>
      </c>
      <c r="Q105" s="236">
        <f>SUM(Q93:Q104)</f>
        <v>0</v>
      </c>
      <c r="R105" s="236">
        <f>SUM(R93:R104)</f>
        <v>0</v>
      </c>
      <c r="S105" s="236">
        <f t="shared" ref="S105:AB105" si="32">SUM(S93:S104)</f>
        <v>0</v>
      </c>
      <c r="T105" s="236">
        <f t="shared" si="32"/>
        <v>0</v>
      </c>
      <c r="U105" s="236">
        <f t="shared" si="32"/>
        <v>0</v>
      </c>
      <c r="V105" s="236">
        <f t="shared" si="32"/>
        <v>0</v>
      </c>
      <c r="W105" s="236">
        <f t="shared" si="32"/>
        <v>0</v>
      </c>
      <c r="X105" s="236">
        <f t="shared" si="32"/>
        <v>0</v>
      </c>
      <c r="Y105" s="236">
        <f t="shared" si="32"/>
        <v>0</v>
      </c>
      <c r="Z105" s="236">
        <f t="shared" si="32"/>
        <v>0</v>
      </c>
      <c r="AA105" s="236">
        <f t="shared" si="32"/>
        <v>0</v>
      </c>
      <c r="AB105" s="236">
        <f t="shared" si="32"/>
        <v>0</v>
      </c>
      <c r="AC105" s="236">
        <f>SUM(AC93:AC104)</f>
        <v>0</v>
      </c>
      <c r="AD105" s="224"/>
    </row>
    <row r="106" spans="2:30" ht="28.5" customHeight="1">
      <c r="B106" s="158"/>
      <c r="C106" s="158"/>
      <c r="N106" s="235">
        <f>IFERROR(N105/$H$6,0)</f>
        <v>0</v>
      </c>
      <c r="O106" s="235">
        <f>IFERROR(O105/$H$6,0)</f>
        <v>0</v>
      </c>
      <c r="P106" s="235">
        <f>IFERROR(P105/$H$6,0)</f>
        <v>0</v>
      </c>
      <c r="Q106" s="235">
        <f>IFERROR(Q105/$H$6,0)</f>
        <v>0</v>
      </c>
      <c r="R106" s="235">
        <f>IFERROR(R105/$H$6,0)</f>
        <v>0</v>
      </c>
      <c r="S106" s="235">
        <f t="shared" ref="S106:AB106" si="33">IFERROR(S105/$H$6,0)</f>
        <v>0</v>
      </c>
      <c r="T106" s="235">
        <f t="shared" si="33"/>
        <v>0</v>
      </c>
      <c r="U106" s="235">
        <f t="shared" si="33"/>
        <v>0</v>
      </c>
      <c r="V106" s="235">
        <f t="shared" si="33"/>
        <v>0</v>
      </c>
      <c r="W106" s="235">
        <f t="shared" si="33"/>
        <v>0</v>
      </c>
      <c r="X106" s="235">
        <f t="shared" si="33"/>
        <v>0</v>
      </c>
      <c r="Y106" s="235">
        <f t="shared" si="33"/>
        <v>0</v>
      </c>
      <c r="Z106" s="235">
        <f t="shared" si="33"/>
        <v>0</v>
      </c>
      <c r="AA106" s="235">
        <f t="shared" si="33"/>
        <v>0</v>
      </c>
      <c r="AB106" s="235">
        <f t="shared" si="33"/>
        <v>0</v>
      </c>
      <c r="AC106" s="235">
        <f>IFERROR(AC105/$H$6,0)</f>
        <v>0</v>
      </c>
      <c r="AD106" s="237" t="s">
        <v>394</v>
      </c>
    </row>
    <row r="107" spans="2:30">
      <c r="B107" s="158"/>
      <c r="C107" s="158"/>
      <c r="N107" s="238"/>
      <c r="O107" s="238"/>
      <c r="P107" s="238"/>
      <c r="Q107" s="238"/>
      <c r="R107" s="238"/>
      <c r="S107" s="239"/>
      <c r="T107" s="240"/>
      <c r="U107" s="241"/>
      <c r="V107" s="241"/>
      <c r="W107" s="241"/>
      <c r="X107" s="241"/>
      <c r="Y107" s="241"/>
      <c r="Z107" s="241"/>
      <c r="AA107" s="241"/>
      <c r="AB107" s="242"/>
      <c r="AC107" s="238"/>
      <c r="AD107" s="243"/>
    </row>
    <row r="108" spans="2:30" outlineLevel="1">
      <c r="B108" s="218" t="str">
        <f>IF(C108&gt;0,IFERROR(_xlfn.IFS(D108&lt;=DATE(YEAR('Basisdaten zum Projekt'!$E$12),MONTH('Basisdaten zum Projekt'!$E$12),1),'Basisdaten zum Projekt'!$A$12,D108&lt;=DATE(YEAR('Basisdaten zum Projekt'!$E$13),MONTH('Basisdaten zum Projekt'!$E$13),1),'Basisdaten zum Projekt'!$A$13,D108&lt;=DATE(YEAR('Basisdaten zum Projekt'!$E$14),MONTH('Basisdaten zum Projekt'!$E$14),1),'Basisdaten zum Projekt'!$A$14,D108&lt;=DATE(YEAR('Basisdaten zum Projekt'!$E$15),MONTH('Basisdaten zum Projekt'!$E$15),1),'Basisdaten zum Projekt'!$A$15,D108&lt;=DATE(YEAR('Basisdaten zum Projekt'!$E$16),MONTH('Basisdaten zum Projekt'!$E$16),1),'Basisdaten zum Projekt'!$A$16),""),"")</f>
        <v/>
      </c>
      <c r="C108" s="218">
        <f>IF(C104&gt;0,C104+1,IF(DATE(YEAR('Basisdaten zum Projekt'!$C$5),MONTH('Basisdaten zum Projekt'!$C$5),1)=D108,1,0))</f>
        <v>46</v>
      </c>
      <c r="D108" s="219">
        <f>DATE(YEAR(D104),MONTH(D104)+1,DAY(D104))</f>
        <v>46023</v>
      </c>
      <c r="E108" s="220"/>
      <c r="F108" s="168">
        <f t="shared" ref="F108:F119" si="34">215/12*E108</f>
        <v>0</v>
      </c>
      <c r="G108" s="221"/>
      <c r="H108" s="220"/>
      <c r="I108" s="168">
        <f t="shared" ref="I108:I119" si="35">215/12*H108</f>
        <v>0</v>
      </c>
      <c r="J108" s="222"/>
      <c r="M108" s="219">
        <f t="shared" ref="M108:M150" si="36">D108</f>
        <v>46023</v>
      </c>
      <c r="N108" s="223"/>
      <c r="O108" s="223"/>
      <c r="P108" s="223"/>
      <c r="Q108" s="223"/>
      <c r="R108" s="223"/>
      <c r="S108" s="223"/>
      <c r="T108" s="223"/>
      <c r="U108" s="223"/>
      <c r="V108" s="223"/>
      <c r="W108" s="223"/>
      <c r="X108" s="223"/>
      <c r="Y108" s="223"/>
      <c r="Z108" s="223"/>
      <c r="AA108" s="223"/>
      <c r="AB108" s="223"/>
      <c r="AC108" s="195">
        <f t="shared" ref="AC108:AC119" si="37">SUM(N108:AB108)</f>
        <v>0</v>
      </c>
      <c r="AD108" s="224"/>
    </row>
    <row r="109" spans="2:30" outlineLevel="1">
      <c r="B109" s="218" t="str">
        <f>IF(C109&gt;0,IFERROR(_xlfn.IFS(D109&lt;=DATE(YEAR('Basisdaten zum Projekt'!$E$12),MONTH('Basisdaten zum Projekt'!$E$12),1),'Basisdaten zum Projekt'!$A$12,D109&lt;=DATE(YEAR('Basisdaten zum Projekt'!$E$13),MONTH('Basisdaten zum Projekt'!$E$13),1),'Basisdaten zum Projekt'!$A$13,D109&lt;=DATE(YEAR('Basisdaten zum Projekt'!$E$14),MONTH('Basisdaten zum Projekt'!$E$14),1),'Basisdaten zum Projekt'!$A$14,D109&lt;=DATE(YEAR('Basisdaten zum Projekt'!$E$15),MONTH('Basisdaten zum Projekt'!$E$15),1),'Basisdaten zum Projekt'!$A$15,D109&lt;=DATE(YEAR('Basisdaten zum Projekt'!$E$16),MONTH('Basisdaten zum Projekt'!$E$16),1),'Basisdaten zum Projekt'!$A$16),""),"")</f>
        <v/>
      </c>
      <c r="C109" s="218">
        <f>IF(C108&gt;0,C108+1,IF(DATE(YEAR('Basisdaten zum Projekt'!$C$5),MONTH('Basisdaten zum Projekt'!$C$5),1)=D109,1,0))</f>
        <v>47</v>
      </c>
      <c r="D109" s="219">
        <f t="shared" ref="D109:D119" si="38">DATE(YEAR(D108),MONTH(D108)+1,DAY(D108))</f>
        <v>46054</v>
      </c>
      <c r="E109" s="220"/>
      <c r="F109" s="168">
        <f t="shared" si="34"/>
        <v>0</v>
      </c>
      <c r="G109" s="221"/>
      <c r="H109" s="220"/>
      <c r="I109" s="168">
        <f t="shared" si="35"/>
        <v>0</v>
      </c>
      <c r="J109" s="222"/>
      <c r="M109" s="219">
        <f t="shared" si="36"/>
        <v>46054</v>
      </c>
      <c r="N109" s="223"/>
      <c r="O109" s="223"/>
      <c r="P109" s="223"/>
      <c r="Q109" s="223"/>
      <c r="R109" s="223"/>
      <c r="S109" s="223"/>
      <c r="T109" s="223"/>
      <c r="U109" s="223"/>
      <c r="V109" s="223"/>
      <c r="W109" s="223"/>
      <c r="X109" s="223"/>
      <c r="Y109" s="223"/>
      <c r="Z109" s="223"/>
      <c r="AA109" s="223"/>
      <c r="AB109" s="223"/>
      <c r="AC109" s="195">
        <f t="shared" si="37"/>
        <v>0</v>
      </c>
      <c r="AD109" s="224"/>
    </row>
    <row r="110" spans="2:30" outlineLevel="1">
      <c r="B110" s="218" t="str">
        <f>IF(C110&gt;0,IFERROR(_xlfn.IFS(D110&lt;=DATE(YEAR('Basisdaten zum Projekt'!$E$12),MONTH('Basisdaten zum Projekt'!$E$12),1),'Basisdaten zum Projekt'!$A$12,D110&lt;=DATE(YEAR('Basisdaten zum Projekt'!$E$13),MONTH('Basisdaten zum Projekt'!$E$13),1),'Basisdaten zum Projekt'!$A$13,D110&lt;=DATE(YEAR('Basisdaten zum Projekt'!$E$14),MONTH('Basisdaten zum Projekt'!$E$14),1),'Basisdaten zum Projekt'!$A$14,D110&lt;=DATE(YEAR('Basisdaten zum Projekt'!$E$15),MONTH('Basisdaten zum Projekt'!$E$15),1),'Basisdaten zum Projekt'!$A$15,D110&lt;=DATE(YEAR('Basisdaten zum Projekt'!$E$16),MONTH('Basisdaten zum Projekt'!$E$16),1),'Basisdaten zum Projekt'!$A$16),""),"")</f>
        <v/>
      </c>
      <c r="C110" s="218">
        <f>IF(C109&gt;0,C109+1,IF(DATE(YEAR('Basisdaten zum Projekt'!$C$5),MONTH('Basisdaten zum Projekt'!$C$5),1)=D110,1,0))</f>
        <v>48</v>
      </c>
      <c r="D110" s="219">
        <f t="shared" si="38"/>
        <v>46082</v>
      </c>
      <c r="E110" s="220"/>
      <c r="F110" s="168">
        <f t="shared" si="34"/>
        <v>0</v>
      </c>
      <c r="G110" s="221"/>
      <c r="H110" s="220"/>
      <c r="I110" s="168">
        <f t="shared" si="35"/>
        <v>0</v>
      </c>
      <c r="J110" s="222"/>
      <c r="M110" s="219">
        <f t="shared" si="36"/>
        <v>46082</v>
      </c>
      <c r="N110" s="223"/>
      <c r="O110" s="223"/>
      <c r="P110" s="223"/>
      <c r="Q110" s="223"/>
      <c r="R110" s="223"/>
      <c r="S110" s="223"/>
      <c r="T110" s="223"/>
      <c r="U110" s="223"/>
      <c r="V110" s="223"/>
      <c r="W110" s="223"/>
      <c r="X110" s="223"/>
      <c r="Y110" s="223"/>
      <c r="Z110" s="223"/>
      <c r="AA110" s="223"/>
      <c r="AB110" s="223"/>
      <c r="AC110" s="195">
        <f t="shared" si="37"/>
        <v>0</v>
      </c>
      <c r="AD110" s="224"/>
    </row>
    <row r="111" spans="2:30" outlineLevel="1">
      <c r="B111" s="218" t="str">
        <f>IF(C111&gt;0,IFERROR(_xlfn.IFS(D111&lt;=DATE(YEAR('Basisdaten zum Projekt'!$E$12),MONTH('Basisdaten zum Projekt'!$E$12),1),'Basisdaten zum Projekt'!$A$12,D111&lt;=DATE(YEAR('Basisdaten zum Projekt'!$E$13),MONTH('Basisdaten zum Projekt'!$E$13),1),'Basisdaten zum Projekt'!$A$13,D111&lt;=DATE(YEAR('Basisdaten zum Projekt'!$E$14),MONTH('Basisdaten zum Projekt'!$E$14),1),'Basisdaten zum Projekt'!$A$14,D111&lt;=DATE(YEAR('Basisdaten zum Projekt'!$E$15),MONTH('Basisdaten zum Projekt'!$E$15),1),'Basisdaten zum Projekt'!$A$15,D111&lt;=DATE(YEAR('Basisdaten zum Projekt'!$E$16),MONTH('Basisdaten zum Projekt'!$E$16),1),'Basisdaten zum Projekt'!$A$16),""),"")</f>
        <v/>
      </c>
      <c r="C111" s="218">
        <f>IF(C110&gt;0,C110+1,IF(DATE(YEAR('Basisdaten zum Projekt'!$C$5),MONTH('Basisdaten zum Projekt'!$C$5),1)=D111,1,0))</f>
        <v>49</v>
      </c>
      <c r="D111" s="219">
        <f t="shared" si="38"/>
        <v>46113</v>
      </c>
      <c r="E111" s="220"/>
      <c r="F111" s="168">
        <f t="shared" si="34"/>
        <v>0</v>
      </c>
      <c r="G111" s="221"/>
      <c r="H111" s="220"/>
      <c r="I111" s="168">
        <f t="shared" si="35"/>
        <v>0</v>
      </c>
      <c r="J111" s="222"/>
      <c r="M111" s="219">
        <f t="shared" si="36"/>
        <v>46113</v>
      </c>
      <c r="N111" s="223"/>
      <c r="O111" s="223"/>
      <c r="P111" s="223"/>
      <c r="Q111" s="223"/>
      <c r="R111" s="223"/>
      <c r="S111" s="223"/>
      <c r="T111" s="223"/>
      <c r="U111" s="223"/>
      <c r="V111" s="223"/>
      <c r="W111" s="223"/>
      <c r="X111" s="223"/>
      <c r="Y111" s="223"/>
      <c r="Z111" s="223"/>
      <c r="AA111" s="223"/>
      <c r="AB111" s="223"/>
      <c r="AC111" s="195">
        <f t="shared" si="37"/>
        <v>0</v>
      </c>
      <c r="AD111" s="224"/>
    </row>
    <row r="112" spans="2:30" outlineLevel="1">
      <c r="B112" s="218" t="str">
        <f>IF(C112&gt;0,IFERROR(_xlfn.IFS(D112&lt;=DATE(YEAR('Basisdaten zum Projekt'!$E$12),MONTH('Basisdaten zum Projekt'!$E$12),1),'Basisdaten zum Projekt'!$A$12,D112&lt;=DATE(YEAR('Basisdaten zum Projekt'!$E$13),MONTH('Basisdaten zum Projekt'!$E$13),1),'Basisdaten zum Projekt'!$A$13,D112&lt;=DATE(YEAR('Basisdaten zum Projekt'!$E$14),MONTH('Basisdaten zum Projekt'!$E$14),1),'Basisdaten zum Projekt'!$A$14,D112&lt;=DATE(YEAR('Basisdaten zum Projekt'!$E$15),MONTH('Basisdaten zum Projekt'!$E$15),1),'Basisdaten zum Projekt'!$A$15,D112&lt;=DATE(YEAR('Basisdaten zum Projekt'!$E$16),MONTH('Basisdaten zum Projekt'!$E$16),1),'Basisdaten zum Projekt'!$A$16),""),"")</f>
        <v/>
      </c>
      <c r="C112" s="218">
        <f>IF(C111&gt;0,C111+1,IF(DATE(YEAR('Basisdaten zum Projekt'!$C$5),MONTH('Basisdaten zum Projekt'!$C$5),1)=D112,1,0))</f>
        <v>50</v>
      </c>
      <c r="D112" s="219">
        <f t="shared" si="38"/>
        <v>46143</v>
      </c>
      <c r="E112" s="220"/>
      <c r="F112" s="168">
        <f t="shared" si="34"/>
        <v>0</v>
      </c>
      <c r="G112" s="221"/>
      <c r="H112" s="220"/>
      <c r="I112" s="168">
        <f t="shared" si="35"/>
        <v>0</v>
      </c>
      <c r="J112" s="222"/>
      <c r="M112" s="219">
        <f t="shared" si="36"/>
        <v>46143</v>
      </c>
      <c r="N112" s="223"/>
      <c r="O112" s="223"/>
      <c r="P112" s="223"/>
      <c r="Q112" s="223"/>
      <c r="R112" s="223"/>
      <c r="S112" s="223"/>
      <c r="T112" s="223"/>
      <c r="U112" s="223"/>
      <c r="V112" s="223"/>
      <c r="W112" s="223"/>
      <c r="X112" s="223"/>
      <c r="Y112" s="223"/>
      <c r="Z112" s="223"/>
      <c r="AA112" s="223"/>
      <c r="AB112" s="223"/>
      <c r="AC112" s="195">
        <f t="shared" si="37"/>
        <v>0</v>
      </c>
      <c r="AD112" s="224"/>
    </row>
    <row r="113" spans="2:30" outlineLevel="1">
      <c r="B113" s="218" t="str">
        <f>IF(C113&gt;0,IFERROR(_xlfn.IFS(D113&lt;=DATE(YEAR('Basisdaten zum Projekt'!$E$12),MONTH('Basisdaten zum Projekt'!$E$12),1),'Basisdaten zum Projekt'!$A$12,D113&lt;=DATE(YEAR('Basisdaten zum Projekt'!$E$13),MONTH('Basisdaten zum Projekt'!$E$13),1),'Basisdaten zum Projekt'!$A$13,D113&lt;=DATE(YEAR('Basisdaten zum Projekt'!$E$14),MONTH('Basisdaten zum Projekt'!$E$14),1),'Basisdaten zum Projekt'!$A$14,D113&lt;=DATE(YEAR('Basisdaten zum Projekt'!$E$15),MONTH('Basisdaten zum Projekt'!$E$15),1),'Basisdaten zum Projekt'!$A$15,D113&lt;=DATE(YEAR('Basisdaten zum Projekt'!$E$16),MONTH('Basisdaten zum Projekt'!$E$16),1),'Basisdaten zum Projekt'!$A$16),""),"")</f>
        <v/>
      </c>
      <c r="C113" s="218">
        <f>IF(C112&gt;0,C112+1,IF(DATE(YEAR('Basisdaten zum Projekt'!$C$5),MONTH('Basisdaten zum Projekt'!$C$5),1)=D113,1,0))</f>
        <v>51</v>
      </c>
      <c r="D113" s="219">
        <f t="shared" si="38"/>
        <v>46174</v>
      </c>
      <c r="E113" s="220"/>
      <c r="F113" s="168">
        <f t="shared" si="34"/>
        <v>0</v>
      </c>
      <c r="G113" s="221"/>
      <c r="H113" s="220"/>
      <c r="I113" s="168">
        <f t="shared" si="35"/>
        <v>0</v>
      </c>
      <c r="J113" s="222"/>
      <c r="M113" s="219">
        <f t="shared" si="36"/>
        <v>46174</v>
      </c>
      <c r="N113" s="223"/>
      <c r="O113" s="223"/>
      <c r="P113" s="223"/>
      <c r="Q113" s="223"/>
      <c r="R113" s="223"/>
      <c r="S113" s="223"/>
      <c r="T113" s="223"/>
      <c r="U113" s="223"/>
      <c r="V113" s="223"/>
      <c r="W113" s="223"/>
      <c r="X113" s="223"/>
      <c r="Y113" s="223"/>
      <c r="Z113" s="223"/>
      <c r="AA113" s="223"/>
      <c r="AB113" s="223"/>
      <c r="AC113" s="195">
        <f t="shared" si="37"/>
        <v>0</v>
      </c>
      <c r="AD113" s="224"/>
    </row>
    <row r="114" spans="2:30" outlineLevel="1">
      <c r="B114" s="218" t="str">
        <f>IF(C114&gt;0,IFERROR(_xlfn.IFS(D114&lt;=DATE(YEAR('Basisdaten zum Projekt'!$E$12),MONTH('Basisdaten zum Projekt'!$E$12),1),'Basisdaten zum Projekt'!$A$12,D114&lt;=DATE(YEAR('Basisdaten zum Projekt'!$E$13),MONTH('Basisdaten zum Projekt'!$E$13),1),'Basisdaten zum Projekt'!$A$13,D114&lt;=DATE(YEAR('Basisdaten zum Projekt'!$E$14),MONTH('Basisdaten zum Projekt'!$E$14),1),'Basisdaten zum Projekt'!$A$14,D114&lt;=DATE(YEAR('Basisdaten zum Projekt'!$E$15),MONTH('Basisdaten zum Projekt'!$E$15),1),'Basisdaten zum Projekt'!$A$15,D114&lt;=DATE(YEAR('Basisdaten zum Projekt'!$E$16),MONTH('Basisdaten zum Projekt'!$E$16),1),'Basisdaten zum Projekt'!$A$16),""),"")</f>
        <v/>
      </c>
      <c r="C114" s="218">
        <f>IF(C113&gt;0,C113+1,IF(DATE(YEAR('Basisdaten zum Projekt'!$C$5),MONTH('Basisdaten zum Projekt'!$C$5),1)=D114,1,0))</f>
        <v>52</v>
      </c>
      <c r="D114" s="219">
        <f t="shared" si="38"/>
        <v>46204</v>
      </c>
      <c r="E114" s="220"/>
      <c r="F114" s="168">
        <f t="shared" si="34"/>
        <v>0</v>
      </c>
      <c r="G114" s="221"/>
      <c r="H114" s="220"/>
      <c r="I114" s="168">
        <f t="shared" si="35"/>
        <v>0</v>
      </c>
      <c r="J114" s="222"/>
      <c r="M114" s="219">
        <f t="shared" si="36"/>
        <v>46204</v>
      </c>
      <c r="N114" s="223"/>
      <c r="O114" s="223"/>
      <c r="P114" s="223"/>
      <c r="Q114" s="223"/>
      <c r="R114" s="223"/>
      <c r="S114" s="223"/>
      <c r="T114" s="223"/>
      <c r="U114" s="223"/>
      <c r="V114" s="223"/>
      <c r="W114" s="223"/>
      <c r="X114" s="223"/>
      <c r="Y114" s="223"/>
      <c r="Z114" s="223"/>
      <c r="AA114" s="223"/>
      <c r="AB114" s="223"/>
      <c r="AC114" s="195">
        <f t="shared" si="37"/>
        <v>0</v>
      </c>
      <c r="AD114" s="224"/>
    </row>
    <row r="115" spans="2:30" outlineLevel="1">
      <c r="B115" s="218" t="str">
        <f>IF(C115&gt;0,IFERROR(_xlfn.IFS(D115&lt;=DATE(YEAR('Basisdaten zum Projekt'!$E$12),MONTH('Basisdaten zum Projekt'!$E$12),1),'Basisdaten zum Projekt'!$A$12,D115&lt;=DATE(YEAR('Basisdaten zum Projekt'!$E$13),MONTH('Basisdaten zum Projekt'!$E$13),1),'Basisdaten zum Projekt'!$A$13,D115&lt;=DATE(YEAR('Basisdaten zum Projekt'!$E$14),MONTH('Basisdaten zum Projekt'!$E$14),1),'Basisdaten zum Projekt'!$A$14,D115&lt;=DATE(YEAR('Basisdaten zum Projekt'!$E$15),MONTH('Basisdaten zum Projekt'!$E$15),1),'Basisdaten zum Projekt'!$A$15,D115&lt;=DATE(YEAR('Basisdaten zum Projekt'!$E$16),MONTH('Basisdaten zum Projekt'!$E$16),1),'Basisdaten zum Projekt'!$A$16),""),"")</f>
        <v/>
      </c>
      <c r="C115" s="218">
        <f>IF(C114&gt;0,C114+1,IF(DATE(YEAR('Basisdaten zum Projekt'!$C$5),MONTH('Basisdaten zum Projekt'!$C$5),1)=D115,1,0))</f>
        <v>53</v>
      </c>
      <c r="D115" s="219">
        <f t="shared" si="38"/>
        <v>46235</v>
      </c>
      <c r="E115" s="220"/>
      <c r="F115" s="168">
        <f t="shared" si="34"/>
        <v>0</v>
      </c>
      <c r="G115" s="221"/>
      <c r="H115" s="220"/>
      <c r="I115" s="168">
        <f t="shared" si="35"/>
        <v>0</v>
      </c>
      <c r="J115" s="222"/>
      <c r="M115" s="219">
        <f t="shared" si="36"/>
        <v>46235</v>
      </c>
      <c r="N115" s="223"/>
      <c r="O115" s="223"/>
      <c r="P115" s="223"/>
      <c r="Q115" s="223"/>
      <c r="R115" s="223"/>
      <c r="S115" s="223"/>
      <c r="T115" s="223"/>
      <c r="U115" s="223"/>
      <c r="V115" s="223"/>
      <c r="W115" s="223"/>
      <c r="X115" s="223"/>
      <c r="Y115" s="223"/>
      <c r="Z115" s="223"/>
      <c r="AA115" s="223"/>
      <c r="AB115" s="223"/>
      <c r="AC115" s="195">
        <f t="shared" si="37"/>
        <v>0</v>
      </c>
      <c r="AD115" s="224"/>
    </row>
    <row r="116" spans="2:30" outlineLevel="1">
      <c r="B116" s="218" t="str">
        <f>IF(C116&gt;0,IFERROR(_xlfn.IFS(D116&lt;=DATE(YEAR('Basisdaten zum Projekt'!$E$12),MONTH('Basisdaten zum Projekt'!$E$12),1),'Basisdaten zum Projekt'!$A$12,D116&lt;=DATE(YEAR('Basisdaten zum Projekt'!$E$13),MONTH('Basisdaten zum Projekt'!$E$13),1),'Basisdaten zum Projekt'!$A$13,D116&lt;=DATE(YEAR('Basisdaten zum Projekt'!$E$14),MONTH('Basisdaten zum Projekt'!$E$14),1),'Basisdaten zum Projekt'!$A$14,D116&lt;=DATE(YEAR('Basisdaten zum Projekt'!$E$15),MONTH('Basisdaten zum Projekt'!$E$15),1),'Basisdaten zum Projekt'!$A$15,D116&lt;=DATE(YEAR('Basisdaten zum Projekt'!$E$16),MONTH('Basisdaten zum Projekt'!$E$16),1),'Basisdaten zum Projekt'!$A$16),""),"")</f>
        <v/>
      </c>
      <c r="C116" s="218">
        <f>IF(C115&gt;0,C115+1,IF(DATE(YEAR('Basisdaten zum Projekt'!$C$5),MONTH('Basisdaten zum Projekt'!$C$5),1)=D116,1,0))</f>
        <v>54</v>
      </c>
      <c r="D116" s="219">
        <f t="shared" si="38"/>
        <v>46266</v>
      </c>
      <c r="E116" s="220"/>
      <c r="F116" s="168">
        <f t="shared" si="34"/>
        <v>0</v>
      </c>
      <c r="G116" s="221"/>
      <c r="H116" s="220"/>
      <c r="I116" s="168">
        <f t="shared" si="35"/>
        <v>0</v>
      </c>
      <c r="J116" s="222"/>
      <c r="M116" s="219">
        <f t="shared" si="36"/>
        <v>46266</v>
      </c>
      <c r="N116" s="223"/>
      <c r="O116" s="223"/>
      <c r="P116" s="223"/>
      <c r="Q116" s="223"/>
      <c r="R116" s="223"/>
      <c r="S116" s="223"/>
      <c r="T116" s="223"/>
      <c r="U116" s="223"/>
      <c r="V116" s="223"/>
      <c r="W116" s="223"/>
      <c r="X116" s="223"/>
      <c r="Y116" s="223"/>
      <c r="Z116" s="223"/>
      <c r="AA116" s="223"/>
      <c r="AB116" s="223"/>
      <c r="AC116" s="195">
        <f t="shared" si="37"/>
        <v>0</v>
      </c>
      <c r="AD116" s="224"/>
    </row>
    <row r="117" spans="2:30" outlineLevel="1">
      <c r="B117" s="218" t="str">
        <f>IF(C117&gt;0,IFERROR(_xlfn.IFS(D117&lt;=DATE(YEAR('Basisdaten zum Projekt'!$E$12),MONTH('Basisdaten zum Projekt'!$E$12),1),'Basisdaten zum Projekt'!$A$12,D117&lt;=DATE(YEAR('Basisdaten zum Projekt'!$E$13),MONTH('Basisdaten zum Projekt'!$E$13),1),'Basisdaten zum Projekt'!$A$13,D117&lt;=DATE(YEAR('Basisdaten zum Projekt'!$E$14),MONTH('Basisdaten zum Projekt'!$E$14),1),'Basisdaten zum Projekt'!$A$14,D117&lt;=DATE(YEAR('Basisdaten zum Projekt'!$E$15),MONTH('Basisdaten zum Projekt'!$E$15),1),'Basisdaten zum Projekt'!$A$15,D117&lt;=DATE(YEAR('Basisdaten zum Projekt'!$E$16),MONTH('Basisdaten zum Projekt'!$E$16),1),'Basisdaten zum Projekt'!$A$16),""),"")</f>
        <v/>
      </c>
      <c r="C117" s="218">
        <f>IF(C116&gt;0,C116+1,IF(DATE(YEAR('Basisdaten zum Projekt'!$C$5),MONTH('Basisdaten zum Projekt'!$C$5),1)=D117,1,0))</f>
        <v>55</v>
      </c>
      <c r="D117" s="219">
        <f t="shared" si="38"/>
        <v>46296</v>
      </c>
      <c r="E117" s="220"/>
      <c r="F117" s="168">
        <f t="shared" si="34"/>
        <v>0</v>
      </c>
      <c r="G117" s="221"/>
      <c r="H117" s="220"/>
      <c r="I117" s="168">
        <f t="shared" si="35"/>
        <v>0</v>
      </c>
      <c r="J117" s="222"/>
      <c r="M117" s="219">
        <f t="shared" si="36"/>
        <v>46296</v>
      </c>
      <c r="N117" s="223"/>
      <c r="O117" s="223"/>
      <c r="P117" s="223"/>
      <c r="Q117" s="223"/>
      <c r="R117" s="223"/>
      <c r="S117" s="223"/>
      <c r="T117" s="223"/>
      <c r="U117" s="223"/>
      <c r="V117" s="223"/>
      <c r="W117" s="223"/>
      <c r="X117" s="223"/>
      <c r="Y117" s="223"/>
      <c r="Z117" s="223"/>
      <c r="AA117" s="223"/>
      <c r="AB117" s="223"/>
      <c r="AC117" s="195">
        <f t="shared" si="37"/>
        <v>0</v>
      </c>
      <c r="AD117" s="224"/>
    </row>
    <row r="118" spans="2:30" outlineLevel="1">
      <c r="B118" s="218" t="str">
        <f>IF(C118&gt;0,IFERROR(_xlfn.IFS(D118&lt;=DATE(YEAR('Basisdaten zum Projekt'!$E$12),MONTH('Basisdaten zum Projekt'!$E$12),1),'Basisdaten zum Projekt'!$A$12,D118&lt;=DATE(YEAR('Basisdaten zum Projekt'!$E$13),MONTH('Basisdaten zum Projekt'!$E$13),1),'Basisdaten zum Projekt'!$A$13,D118&lt;=DATE(YEAR('Basisdaten zum Projekt'!$E$14),MONTH('Basisdaten zum Projekt'!$E$14),1),'Basisdaten zum Projekt'!$A$14,D118&lt;=DATE(YEAR('Basisdaten zum Projekt'!$E$15),MONTH('Basisdaten zum Projekt'!$E$15),1),'Basisdaten zum Projekt'!$A$15,D118&lt;=DATE(YEAR('Basisdaten zum Projekt'!$E$16),MONTH('Basisdaten zum Projekt'!$E$16),1),'Basisdaten zum Projekt'!$A$16),""),"")</f>
        <v/>
      </c>
      <c r="C118" s="218">
        <f>IF(C117&gt;0,C117+1,IF(DATE(YEAR('Basisdaten zum Projekt'!$C$5),MONTH('Basisdaten zum Projekt'!$C$5),1)=D118,1,0))</f>
        <v>56</v>
      </c>
      <c r="D118" s="219">
        <f t="shared" si="38"/>
        <v>46327</v>
      </c>
      <c r="E118" s="220"/>
      <c r="F118" s="168">
        <f t="shared" si="34"/>
        <v>0</v>
      </c>
      <c r="G118" s="221"/>
      <c r="H118" s="220"/>
      <c r="I118" s="168">
        <f t="shared" si="35"/>
        <v>0</v>
      </c>
      <c r="J118" s="222"/>
      <c r="M118" s="219">
        <f t="shared" si="36"/>
        <v>46327</v>
      </c>
      <c r="N118" s="223"/>
      <c r="O118" s="223"/>
      <c r="P118" s="223"/>
      <c r="Q118" s="223"/>
      <c r="R118" s="223"/>
      <c r="S118" s="223"/>
      <c r="T118" s="223"/>
      <c r="U118" s="223"/>
      <c r="V118" s="223"/>
      <c r="W118" s="223"/>
      <c r="X118" s="223"/>
      <c r="Y118" s="223"/>
      <c r="Z118" s="223"/>
      <c r="AA118" s="223"/>
      <c r="AB118" s="223"/>
      <c r="AC118" s="195">
        <f t="shared" si="37"/>
        <v>0</v>
      </c>
      <c r="AD118" s="224"/>
    </row>
    <row r="119" spans="2:30" outlineLevel="1">
      <c r="B119" s="218" t="str">
        <f>IF(C119&gt;0,IFERROR(_xlfn.IFS(D119&lt;=DATE(YEAR('Basisdaten zum Projekt'!$E$12),MONTH('Basisdaten zum Projekt'!$E$12),1),'Basisdaten zum Projekt'!$A$12,D119&lt;=DATE(YEAR('Basisdaten zum Projekt'!$E$13),MONTH('Basisdaten zum Projekt'!$E$13),1),'Basisdaten zum Projekt'!$A$13,D119&lt;=DATE(YEAR('Basisdaten zum Projekt'!$E$14),MONTH('Basisdaten zum Projekt'!$E$14),1),'Basisdaten zum Projekt'!$A$14,D119&lt;=DATE(YEAR('Basisdaten zum Projekt'!$E$15),MONTH('Basisdaten zum Projekt'!$E$15),1),'Basisdaten zum Projekt'!$A$15,D119&lt;=DATE(YEAR('Basisdaten zum Projekt'!$E$16),MONTH('Basisdaten zum Projekt'!$E$16),1),'Basisdaten zum Projekt'!$A$16),""),"")</f>
        <v/>
      </c>
      <c r="C119" s="218">
        <f>IF(C118&gt;0,C118+1,IF(DATE(YEAR('Basisdaten zum Projekt'!$C$5),MONTH('Basisdaten zum Projekt'!$C$5),1)=D119,1,0))</f>
        <v>57</v>
      </c>
      <c r="D119" s="219">
        <f t="shared" si="38"/>
        <v>46357</v>
      </c>
      <c r="E119" s="220"/>
      <c r="F119" s="168">
        <f t="shared" si="34"/>
        <v>0</v>
      </c>
      <c r="G119" s="221"/>
      <c r="H119" s="220"/>
      <c r="I119" s="168">
        <f t="shared" si="35"/>
        <v>0</v>
      </c>
      <c r="J119" s="222"/>
      <c r="M119" s="219">
        <f t="shared" si="36"/>
        <v>46357</v>
      </c>
      <c r="N119" s="223"/>
      <c r="O119" s="223"/>
      <c r="P119" s="223"/>
      <c r="Q119" s="223"/>
      <c r="R119" s="223"/>
      <c r="S119" s="223"/>
      <c r="T119" s="223"/>
      <c r="U119" s="223"/>
      <c r="V119" s="223"/>
      <c r="W119" s="223"/>
      <c r="X119" s="223"/>
      <c r="Y119" s="223"/>
      <c r="Z119" s="223"/>
      <c r="AA119" s="223"/>
      <c r="AB119" s="223"/>
      <c r="AC119" s="195">
        <f t="shared" si="37"/>
        <v>0</v>
      </c>
      <c r="AD119" s="224"/>
    </row>
    <row r="120" spans="2:30">
      <c r="B120" s="228"/>
      <c r="C120" s="229"/>
      <c r="D120" s="230">
        <f>D119</f>
        <v>46357</v>
      </c>
      <c r="E120" s="231"/>
      <c r="F120" s="232">
        <f>SUM(F108:F119)</f>
        <v>0</v>
      </c>
      <c r="G120" s="233">
        <f>SUM(G108:G119)</f>
        <v>0</v>
      </c>
      <c r="H120" s="234"/>
      <c r="I120" s="232">
        <f>SUM(I108:I119)</f>
        <v>0</v>
      </c>
      <c r="J120" s="233">
        <f>SUM(J108:J119)</f>
        <v>0</v>
      </c>
      <c r="M120" s="230">
        <f t="shared" si="36"/>
        <v>46357</v>
      </c>
      <c r="N120" s="236">
        <f>SUM(N108:N119)</f>
        <v>0</v>
      </c>
      <c r="O120" s="236">
        <f>SUM(O108:O119)</f>
        <v>0</v>
      </c>
      <c r="P120" s="236">
        <f>SUM(P108:P119)</f>
        <v>0</v>
      </c>
      <c r="Q120" s="236">
        <f>SUM(Q108:Q119)</f>
        <v>0</v>
      </c>
      <c r="R120" s="236">
        <f>SUM(R108:R119)</f>
        <v>0</v>
      </c>
      <c r="S120" s="236">
        <f t="shared" ref="S120:AB120" si="39">SUM(S108:S119)</f>
        <v>0</v>
      </c>
      <c r="T120" s="236">
        <f t="shared" si="39"/>
        <v>0</v>
      </c>
      <c r="U120" s="236">
        <f t="shared" si="39"/>
        <v>0</v>
      </c>
      <c r="V120" s="236">
        <f t="shared" si="39"/>
        <v>0</v>
      </c>
      <c r="W120" s="236">
        <f t="shared" si="39"/>
        <v>0</v>
      </c>
      <c r="X120" s="236">
        <f t="shared" si="39"/>
        <v>0</v>
      </c>
      <c r="Y120" s="236">
        <f t="shared" si="39"/>
        <v>0</v>
      </c>
      <c r="Z120" s="236">
        <f t="shared" si="39"/>
        <v>0</v>
      </c>
      <c r="AA120" s="236">
        <f t="shared" si="39"/>
        <v>0</v>
      </c>
      <c r="AB120" s="236">
        <f t="shared" si="39"/>
        <v>0</v>
      </c>
      <c r="AC120" s="236">
        <f>SUM(AC108:AC119)</f>
        <v>0</v>
      </c>
      <c r="AD120" s="224"/>
    </row>
    <row r="121" spans="2:30" ht="28.5" customHeight="1">
      <c r="B121" s="158"/>
      <c r="C121" s="158"/>
      <c r="N121" s="235">
        <f>IFERROR(N120/$H$6,0)</f>
        <v>0</v>
      </c>
      <c r="O121" s="235">
        <f>IFERROR(O120/$H$6,0)</f>
        <v>0</v>
      </c>
      <c r="P121" s="235">
        <f>IFERROR(P120/$H$6,0)</f>
        <v>0</v>
      </c>
      <c r="Q121" s="235">
        <f>IFERROR(Q120/$H$6,0)</f>
        <v>0</v>
      </c>
      <c r="R121" s="235">
        <f>IFERROR(R120/$H$6,0)</f>
        <v>0</v>
      </c>
      <c r="S121" s="235">
        <f t="shared" ref="S121:AB121" si="40">IFERROR(S120/$H$6,0)</f>
        <v>0</v>
      </c>
      <c r="T121" s="235">
        <f t="shared" si="40"/>
        <v>0</v>
      </c>
      <c r="U121" s="235">
        <f t="shared" si="40"/>
        <v>0</v>
      </c>
      <c r="V121" s="235">
        <f t="shared" si="40"/>
        <v>0</v>
      </c>
      <c r="W121" s="235">
        <f t="shared" si="40"/>
        <v>0</v>
      </c>
      <c r="X121" s="235">
        <f t="shared" si="40"/>
        <v>0</v>
      </c>
      <c r="Y121" s="235">
        <f t="shared" si="40"/>
        <v>0</v>
      </c>
      <c r="Z121" s="235">
        <f t="shared" si="40"/>
        <v>0</v>
      </c>
      <c r="AA121" s="235">
        <f t="shared" si="40"/>
        <v>0</v>
      </c>
      <c r="AB121" s="235">
        <f t="shared" si="40"/>
        <v>0</v>
      </c>
      <c r="AC121" s="235">
        <f>IFERROR(AC120/$H$6,0)</f>
        <v>0</v>
      </c>
      <c r="AD121" s="237" t="s">
        <v>394</v>
      </c>
    </row>
    <row r="122" spans="2:30">
      <c r="B122" s="158"/>
      <c r="C122" s="158"/>
      <c r="N122" s="238"/>
      <c r="O122" s="238"/>
      <c r="P122" s="238"/>
      <c r="Q122" s="238"/>
      <c r="R122" s="238"/>
      <c r="S122" s="239"/>
      <c r="T122" s="240"/>
      <c r="U122" s="241"/>
      <c r="V122" s="241"/>
      <c r="W122" s="241"/>
      <c r="X122" s="241"/>
      <c r="Y122" s="241"/>
      <c r="Z122" s="241"/>
      <c r="AA122" s="241"/>
      <c r="AB122" s="242"/>
      <c r="AC122" s="238"/>
      <c r="AD122" s="249"/>
    </row>
    <row r="123" spans="2:30" outlineLevel="1">
      <c r="B123" s="218" t="str">
        <f>IF(C123&gt;0,IFERROR(_xlfn.IFS(D123&lt;=DATE(YEAR('Basisdaten zum Projekt'!$E$12),MONTH('Basisdaten zum Projekt'!$E$12),1),'Basisdaten zum Projekt'!$A$12,D123&lt;=DATE(YEAR('Basisdaten zum Projekt'!$E$13),MONTH('Basisdaten zum Projekt'!$E$13),1),'Basisdaten zum Projekt'!$A$13,D123&lt;=DATE(YEAR('Basisdaten zum Projekt'!$E$14),MONTH('Basisdaten zum Projekt'!$E$14),1),'Basisdaten zum Projekt'!$A$14,D123&lt;=DATE(YEAR('Basisdaten zum Projekt'!$E$15),MONTH('Basisdaten zum Projekt'!$E$15),1),'Basisdaten zum Projekt'!$A$15,D123&lt;=DATE(YEAR('Basisdaten zum Projekt'!$E$16),MONTH('Basisdaten zum Projekt'!$E$16),1),'Basisdaten zum Projekt'!$A$16),""),"")</f>
        <v/>
      </c>
      <c r="C123" s="218">
        <f>IF(C119&gt;0,C119+1,IF(DATE(YEAR('Basisdaten zum Projekt'!$C$5),MONTH('Basisdaten zum Projekt'!$C$5),1)=D123,1,0))</f>
        <v>58</v>
      </c>
      <c r="D123" s="219">
        <f>DATE(YEAR(D119),MONTH(D119)+1,DAY(D119))</f>
        <v>46388</v>
      </c>
      <c r="E123" s="244"/>
      <c r="F123" s="245">
        <f t="shared" ref="F123:F134" si="41">215/12*E123</f>
        <v>0</v>
      </c>
      <c r="G123" s="246"/>
      <c r="H123" s="244"/>
      <c r="I123" s="245">
        <f t="shared" ref="I123:I134" si="42">215/12*H123</f>
        <v>0</v>
      </c>
      <c r="J123" s="247"/>
      <c r="M123" s="219">
        <f t="shared" si="36"/>
        <v>46388</v>
      </c>
      <c r="N123" s="223"/>
      <c r="O123" s="223"/>
      <c r="P123" s="223"/>
      <c r="Q123" s="223"/>
      <c r="R123" s="223"/>
      <c r="S123" s="223"/>
      <c r="T123" s="223"/>
      <c r="U123" s="223"/>
      <c r="V123" s="223"/>
      <c r="W123" s="223"/>
      <c r="X123" s="223"/>
      <c r="Y123" s="223"/>
      <c r="Z123" s="223"/>
      <c r="AA123" s="223"/>
      <c r="AB123" s="223"/>
      <c r="AC123" s="195">
        <f t="shared" ref="AC123:AC134" si="43">SUM(N123:AB123)</f>
        <v>0</v>
      </c>
      <c r="AD123" s="224"/>
    </row>
    <row r="124" spans="2:30" outlineLevel="1">
      <c r="B124" s="218" t="str">
        <f>IF(C124&gt;0,IFERROR(_xlfn.IFS(D124&lt;=DATE(YEAR('Basisdaten zum Projekt'!$E$12),MONTH('Basisdaten zum Projekt'!$E$12),1),'Basisdaten zum Projekt'!$A$12,D124&lt;=DATE(YEAR('Basisdaten zum Projekt'!$E$13),MONTH('Basisdaten zum Projekt'!$E$13),1),'Basisdaten zum Projekt'!$A$13,D124&lt;=DATE(YEAR('Basisdaten zum Projekt'!$E$14),MONTH('Basisdaten zum Projekt'!$E$14),1),'Basisdaten zum Projekt'!$A$14,D124&lt;=DATE(YEAR('Basisdaten zum Projekt'!$E$15),MONTH('Basisdaten zum Projekt'!$E$15),1),'Basisdaten zum Projekt'!$A$15,D124&lt;=DATE(YEAR('Basisdaten zum Projekt'!$E$16),MONTH('Basisdaten zum Projekt'!$E$16),1),'Basisdaten zum Projekt'!$A$16),""),"")</f>
        <v/>
      </c>
      <c r="C124" s="218">
        <f>IF(C123&gt;0,C123+1,IF(DATE(YEAR('Basisdaten zum Projekt'!$C$5),MONTH('Basisdaten zum Projekt'!$C$5),1)=D124,1,0))</f>
        <v>59</v>
      </c>
      <c r="D124" s="219">
        <f t="shared" ref="D124:D134" si="44">DATE(YEAR(D123),MONTH(D123)+1,DAY(D123))</f>
        <v>46419</v>
      </c>
      <c r="E124" s="220"/>
      <c r="F124" s="168">
        <f t="shared" si="41"/>
        <v>0</v>
      </c>
      <c r="G124" s="221"/>
      <c r="H124" s="220"/>
      <c r="I124" s="168">
        <f t="shared" si="42"/>
        <v>0</v>
      </c>
      <c r="J124" s="222"/>
      <c r="M124" s="219">
        <f t="shared" si="36"/>
        <v>46419</v>
      </c>
      <c r="N124" s="223"/>
      <c r="O124" s="223"/>
      <c r="P124" s="223"/>
      <c r="Q124" s="223"/>
      <c r="R124" s="223"/>
      <c r="S124" s="223"/>
      <c r="T124" s="223"/>
      <c r="U124" s="223"/>
      <c r="V124" s="223"/>
      <c r="W124" s="223"/>
      <c r="X124" s="223"/>
      <c r="Y124" s="223"/>
      <c r="Z124" s="223"/>
      <c r="AA124" s="223"/>
      <c r="AB124" s="223"/>
      <c r="AC124" s="195">
        <f t="shared" si="43"/>
        <v>0</v>
      </c>
      <c r="AD124" s="224"/>
    </row>
    <row r="125" spans="2:30" outlineLevel="1">
      <c r="B125" s="218" t="str">
        <f>IF(C125&gt;0,IFERROR(_xlfn.IFS(D125&lt;=DATE(YEAR('Basisdaten zum Projekt'!$E$12),MONTH('Basisdaten zum Projekt'!$E$12),1),'Basisdaten zum Projekt'!$A$12,D125&lt;=DATE(YEAR('Basisdaten zum Projekt'!$E$13),MONTH('Basisdaten zum Projekt'!$E$13),1),'Basisdaten zum Projekt'!$A$13,D125&lt;=DATE(YEAR('Basisdaten zum Projekt'!$E$14),MONTH('Basisdaten zum Projekt'!$E$14),1),'Basisdaten zum Projekt'!$A$14,D125&lt;=DATE(YEAR('Basisdaten zum Projekt'!$E$15),MONTH('Basisdaten zum Projekt'!$E$15),1),'Basisdaten zum Projekt'!$A$15,D125&lt;=DATE(YEAR('Basisdaten zum Projekt'!$E$16),MONTH('Basisdaten zum Projekt'!$E$16),1),'Basisdaten zum Projekt'!$A$16),""),"")</f>
        <v/>
      </c>
      <c r="C125" s="218">
        <f>IF(C124&gt;0,C124+1,IF(DATE(YEAR('Basisdaten zum Projekt'!$C$5),MONTH('Basisdaten zum Projekt'!$C$5),1)=D125,1,0))</f>
        <v>60</v>
      </c>
      <c r="D125" s="219">
        <f t="shared" si="44"/>
        <v>46447</v>
      </c>
      <c r="E125" s="220"/>
      <c r="F125" s="168">
        <f t="shared" si="41"/>
        <v>0</v>
      </c>
      <c r="G125" s="221"/>
      <c r="H125" s="220"/>
      <c r="I125" s="168">
        <f t="shared" si="42"/>
        <v>0</v>
      </c>
      <c r="J125" s="222"/>
      <c r="M125" s="219">
        <f t="shared" si="36"/>
        <v>46447</v>
      </c>
      <c r="N125" s="223"/>
      <c r="O125" s="223"/>
      <c r="P125" s="223"/>
      <c r="Q125" s="223"/>
      <c r="R125" s="223"/>
      <c r="S125" s="223"/>
      <c r="T125" s="223"/>
      <c r="U125" s="223"/>
      <c r="V125" s="223"/>
      <c r="W125" s="223"/>
      <c r="X125" s="223"/>
      <c r="Y125" s="223"/>
      <c r="Z125" s="223"/>
      <c r="AA125" s="223"/>
      <c r="AB125" s="223"/>
      <c r="AC125" s="195">
        <f t="shared" si="43"/>
        <v>0</v>
      </c>
      <c r="AD125" s="224"/>
    </row>
    <row r="126" spans="2:30" outlineLevel="1">
      <c r="B126" s="218" t="str">
        <f>IF(C126&gt;0,IFERROR(_xlfn.IFS(D126&lt;=DATE(YEAR('Basisdaten zum Projekt'!$E$12),MONTH('Basisdaten zum Projekt'!$E$12),1),'Basisdaten zum Projekt'!$A$12,D126&lt;=DATE(YEAR('Basisdaten zum Projekt'!$E$13),MONTH('Basisdaten zum Projekt'!$E$13),1),'Basisdaten zum Projekt'!$A$13,D126&lt;=DATE(YEAR('Basisdaten zum Projekt'!$E$14),MONTH('Basisdaten zum Projekt'!$E$14),1),'Basisdaten zum Projekt'!$A$14,D126&lt;=DATE(YEAR('Basisdaten zum Projekt'!$E$15),MONTH('Basisdaten zum Projekt'!$E$15),1),'Basisdaten zum Projekt'!$A$15,D126&lt;=DATE(YEAR('Basisdaten zum Projekt'!$E$16),MONTH('Basisdaten zum Projekt'!$E$16),1),'Basisdaten zum Projekt'!$A$16),""),"")</f>
        <v/>
      </c>
      <c r="C126" s="218">
        <f>IF(C125&gt;0,C125+1,IF(DATE(YEAR('Basisdaten zum Projekt'!$C$5),MONTH('Basisdaten zum Projekt'!$C$5),1)=D126,1,0))</f>
        <v>61</v>
      </c>
      <c r="D126" s="219">
        <f t="shared" si="44"/>
        <v>46478</v>
      </c>
      <c r="E126" s="220"/>
      <c r="F126" s="168">
        <f t="shared" si="41"/>
        <v>0</v>
      </c>
      <c r="G126" s="221"/>
      <c r="H126" s="220"/>
      <c r="I126" s="168">
        <f t="shared" si="42"/>
        <v>0</v>
      </c>
      <c r="J126" s="222"/>
      <c r="M126" s="219">
        <f t="shared" si="36"/>
        <v>46478</v>
      </c>
      <c r="N126" s="223"/>
      <c r="O126" s="223"/>
      <c r="P126" s="223"/>
      <c r="Q126" s="223"/>
      <c r="R126" s="223"/>
      <c r="S126" s="223"/>
      <c r="T126" s="223"/>
      <c r="U126" s="223"/>
      <c r="V126" s="223"/>
      <c r="W126" s="223"/>
      <c r="X126" s="223"/>
      <c r="Y126" s="223"/>
      <c r="Z126" s="223"/>
      <c r="AA126" s="223"/>
      <c r="AB126" s="223"/>
      <c r="AC126" s="195">
        <f t="shared" si="43"/>
        <v>0</v>
      </c>
      <c r="AD126" s="224"/>
    </row>
    <row r="127" spans="2:30" outlineLevel="1">
      <c r="B127" s="218" t="str">
        <f>IF(C127&gt;0,IFERROR(_xlfn.IFS(D127&lt;=DATE(YEAR('Basisdaten zum Projekt'!$E$12),MONTH('Basisdaten zum Projekt'!$E$12),1),'Basisdaten zum Projekt'!$A$12,D127&lt;=DATE(YEAR('Basisdaten zum Projekt'!$E$13),MONTH('Basisdaten zum Projekt'!$E$13),1),'Basisdaten zum Projekt'!$A$13,D127&lt;=DATE(YEAR('Basisdaten zum Projekt'!$E$14),MONTH('Basisdaten zum Projekt'!$E$14),1),'Basisdaten zum Projekt'!$A$14,D127&lt;=DATE(YEAR('Basisdaten zum Projekt'!$E$15),MONTH('Basisdaten zum Projekt'!$E$15),1),'Basisdaten zum Projekt'!$A$15,D127&lt;=DATE(YEAR('Basisdaten zum Projekt'!$E$16),MONTH('Basisdaten zum Projekt'!$E$16),1),'Basisdaten zum Projekt'!$A$16),""),"")</f>
        <v/>
      </c>
      <c r="C127" s="218">
        <f>IF(C126&gt;0,C126+1,IF(DATE(YEAR('Basisdaten zum Projekt'!$C$5),MONTH('Basisdaten zum Projekt'!$C$5),1)=D127,1,0))</f>
        <v>62</v>
      </c>
      <c r="D127" s="219">
        <f t="shared" si="44"/>
        <v>46508</v>
      </c>
      <c r="E127" s="220"/>
      <c r="F127" s="168">
        <f t="shared" si="41"/>
        <v>0</v>
      </c>
      <c r="G127" s="221"/>
      <c r="H127" s="220"/>
      <c r="I127" s="168">
        <f t="shared" si="42"/>
        <v>0</v>
      </c>
      <c r="J127" s="222"/>
      <c r="M127" s="219">
        <f t="shared" si="36"/>
        <v>46508</v>
      </c>
      <c r="N127" s="223"/>
      <c r="O127" s="223"/>
      <c r="P127" s="223"/>
      <c r="Q127" s="223"/>
      <c r="R127" s="223"/>
      <c r="S127" s="223"/>
      <c r="T127" s="223"/>
      <c r="U127" s="223"/>
      <c r="V127" s="223"/>
      <c r="W127" s="223"/>
      <c r="X127" s="223"/>
      <c r="Y127" s="223"/>
      <c r="Z127" s="223"/>
      <c r="AA127" s="223"/>
      <c r="AB127" s="223"/>
      <c r="AC127" s="195">
        <f t="shared" si="43"/>
        <v>0</v>
      </c>
      <c r="AD127" s="224"/>
    </row>
    <row r="128" spans="2:30" outlineLevel="1">
      <c r="B128" s="218" t="str">
        <f>IF(C128&gt;0,IFERROR(_xlfn.IFS(D128&lt;=DATE(YEAR('Basisdaten zum Projekt'!$E$12),MONTH('Basisdaten zum Projekt'!$E$12),1),'Basisdaten zum Projekt'!$A$12,D128&lt;=DATE(YEAR('Basisdaten zum Projekt'!$E$13),MONTH('Basisdaten zum Projekt'!$E$13),1),'Basisdaten zum Projekt'!$A$13,D128&lt;=DATE(YEAR('Basisdaten zum Projekt'!$E$14),MONTH('Basisdaten zum Projekt'!$E$14),1),'Basisdaten zum Projekt'!$A$14,D128&lt;=DATE(YEAR('Basisdaten zum Projekt'!$E$15),MONTH('Basisdaten zum Projekt'!$E$15),1),'Basisdaten zum Projekt'!$A$15,D128&lt;=DATE(YEAR('Basisdaten zum Projekt'!$E$16),MONTH('Basisdaten zum Projekt'!$E$16),1),'Basisdaten zum Projekt'!$A$16),""),"")</f>
        <v/>
      </c>
      <c r="C128" s="218">
        <f>IF(C127&gt;0,C127+1,IF(DATE(YEAR('Basisdaten zum Projekt'!$C$5),MONTH('Basisdaten zum Projekt'!$C$5),1)=D128,1,0))</f>
        <v>63</v>
      </c>
      <c r="D128" s="219">
        <f t="shared" si="44"/>
        <v>46539</v>
      </c>
      <c r="E128" s="220"/>
      <c r="F128" s="168">
        <f t="shared" si="41"/>
        <v>0</v>
      </c>
      <c r="G128" s="221"/>
      <c r="H128" s="220"/>
      <c r="I128" s="168">
        <f t="shared" si="42"/>
        <v>0</v>
      </c>
      <c r="J128" s="222"/>
      <c r="M128" s="219">
        <f t="shared" si="36"/>
        <v>46539</v>
      </c>
      <c r="N128" s="223"/>
      <c r="O128" s="223"/>
      <c r="P128" s="223"/>
      <c r="Q128" s="223"/>
      <c r="R128" s="223"/>
      <c r="S128" s="223"/>
      <c r="T128" s="223"/>
      <c r="U128" s="223"/>
      <c r="V128" s="223"/>
      <c r="W128" s="223"/>
      <c r="X128" s="223"/>
      <c r="Y128" s="223"/>
      <c r="Z128" s="223"/>
      <c r="AA128" s="223"/>
      <c r="AB128" s="223"/>
      <c r="AC128" s="195">
        <f t="shared" si="43"/>
        <v>0</v>
      </c>
      <c r="AD128" s="224"/>
    </row>
    <row r="129" spans="2:30" outlineLevel="1">
      <c r="B129" s="218" t="str">
        <f>IF(C129&gt;0,IFERROR(_xlfn.IFS(D129&lt;=DATE(YEAR('Basisdaten zum Projekt'!$E$12),MONTH('Basisdaten zum Projekt'!$E$12),1),'Basisdaten zum Projekt'!$A$12,D129&lt;=DATE(YEAR('Basisdaten zum Projekt'!$E$13),MONTH('Basisdaten zum Projekt'!$E$13),1),'Basisdaten zum Projekt'!$A$13,D129&lt;=DATE(YEAR('Basisdaten zum Projekt'!$E$14),MONTH('Basisdaten zum Projekt'!$E$14),1),'Basisdaten zum Projekt'!$A$14,D129&lt;=DATE(YEAR('Basisdaten zum Projekt'!$E$15),MONTH('Basisdaten zum Projekt'!$E$15),1),'Basisdaten zum Projekt'!$A$15,D129&lt;=DATE(YEAR('Basisdaten zum Projekt'!$E$16),MONTH('Basisdaten zum Projekt'!$E$16),1),'Basisdaten zum Projekt'!$A$16),""),"")</f>
        <v/>
      </c>
      <c r="C129" s="218">
        <f>IF(C128&gt;0,C128+1,IF(DATE(YEAR('Basisdaten zum Projekt'!$C$5),MONTH('Basisdaten zum Projekt'!$C$5),1)=D129,1,0))</f>
        <v>64</v>
      </c>
      <c r="D129" s="219">
        <f t="shared" si="44"/>
        <v>46569</v>
      </c>
      <c r="E129" s="220"/>
      <c r="F129" s="168">
        <f t="shared" si="41"/>
        <v>0</v>
      </c>
      <c r="G129" s="221"/>
      <c r="H129" s="220"/>
      <c r="I129" s="168">
        <f t="shared" si="42"/>
        <v>0</v>
      </c>
      <c r="J129" s="222"/>
      <c r="M129" s="219">
        <f t="shared" si="36"/>
        <v>46569</v>
      </c>
      <c r="N129" s="223"/>
      <c r="O129" s="223"/>
      <c r="P129" s="223"/>
      <c r="Q129" s="223"/>
      <c r="R129" s="223"/>
      <c r="S129" s="223"/>
      <c r="T129" s="223"/>
      <c r="U129" s="223"/>
      <c r="V129" s="223"/>
      <c r="W129" s="223"/>
      <c r="X129" s="223"/>
      <c r="Y129" s="223"/>
      <c r="Z129" s="223"/>
      <c r="AA129" s="223"/>
      <c r="AB129" s="223"/>
      <c r="AC129" s="195">
        <f t="shared" si="43"/>
        <v>0</v>
      </c>
      <c r="AD129" s="224"/>
    </row>
    <row r="130" spans="2:30" outlineLevel="1">
      <c r="B130" s="218" t="str">
        <f>IF(C130&gt;0,IFERROR(_xlfn.IFS(D130&lt;=DATE(YEAR('Basisdaten zum Projekt'!$E$12),MONTH('Basisdaten zum Projekt'!$E$12),1),'Basisdaten zum Projekt'!$A$12,D130&lt;=DATE(YEAR('Basisdaten zum Projekt'!$E$13),MONTH('Basisdaten zum Projekt'!$E$13),1),'Basisdaten zum Projekt'!$A$13,D130&lt;=DATE(YEAR('Basisdaten zum Projekt'!$E$14),MONTH('Basisdaten zum Projekt'!$E$14),1),'Basisdaten zum Projekt'!$A$14,D130&lt;=DATE(YEAR('Basisdaten zum Projekt'!$E$15),MONTH('Basisdaten zum Projekt'!$E$15),1),'Basisdaten zum Projekt'!$A$15,D130&lt;=DATE(YEAR('Basisdaten zum Projekt'!$E$16),MONTH('Basisdaten zum Projekt'!$E$16),1),'Basisdaten zum Projekt'!$A$16),""),"")</f>
        <v/>
      </c>
      <c r="C130" s="218">
        <f>IF(C129&gt;0,C129+1,IF(DATE(YEAR('Basisdaten zum Projekt'!$C$5),MONTH('Basisdaten zum Projekt'!$C$5),1)=D130,1,0))</f>
        <v>65</v>
      </c>
      <c r="D130" s="219">
        <f t="shared" si="44"/>
        <v>46600</v>
      </c>
      <c r="E130" s="220"/>
      <c r="F130" s="168">
        <f t="shared" si="41"/>
        <v>0</v>
      </c>
      <c r="G130" s="221"/>
      <c r="H130" s="220"/>
      <c r="I130" s="168">
        <f t="shared" si="42"/>
        <v>0</v>
      </c>
      <c r="J130" s="222"/>
      <c r="M130" s="219">
        <f t="shared" si="36"/>
        <v>46600</v>
      </c>
      <c r="N130" s="223"/>
      <c r="O130" s="223"/>
      <c r="P130" s="223"/>
      <c r="Q130" s="223"/>
      <c r="R130" s="223"/>
      <c r="S130" s="223"/>
      <c r="T130" s="223"/>
      <c r="U130" s="223"/>
      <c r="V130" s="223"/>
      <c r="W130" s="223"/>
      <c r="X130" s="223"/>
      <c r="Y130" s="223"/>
      <c r="Z130" s="223"/>
      <c r="AA130" s="223"/>
      <c r="AB130" s="223"/>
      <c r="AC130" s="195">
        <f t="shared" si="43"/>
        <v>0</v>
      </c>
      <c r="AD130" s="224"/>
    </row>
    <row r="131" spans="2:30" outlineLevel="1">
      <c r="B131" s="218" t="str">
        <f>IF(C131&gt;0,IFERROR(_xlfn.IFS(D131&lt;=DATE(YEAR('Basisdaten zum Projekt'!$E$12),MONTH('Basisdaten zum Projekt'!$E$12),1),'Basisdaten zum Projekt'!$A$12,D131&lt;=DATE(YEAR('Basisdaten zum Projekt'!$E$13),MONTH('Basisdaten zum Projekt'!$E$13),1),'Basisdaten zum Projekt'!$A$13,D131&lt;=DATE(YEAR('Basisdaten zum Projekt'!$E$14),MONTH('Basisdaten zum Projekt'!$E$14),1),'Basisdaten zum Projekt'!$A$14,D131&lt;=DATE(YEAR('Basisdaten zum Projekt'!$E$15),MONTH('Basisdaten zum Projekt'!$E$15),1),'Basisdaten zum Projekt'!$A$15,D131&lt;=DATE(YEAR('Basisdaten zum Projekt'!$E$16),MONTH('Basisdaten zum Projekt'!$E$16),1),'Basisdaten zum Projekt'!$A$16),""),"")</f>
        <v/>
      </c>
      <c r="C131" s="218">
        <f>IF(C130&gt;0,C130+1,IF(DATE(YEAR('Basisdaten zum Projekt'!$C$5),MONTH('Basisdaten zum Projekt'!$C$5),1)=D131,1,0))</f>
        <v>66</v>
      </c>
      <c r="D131" s="219">
        <f t="shared" si="44"/>
        <v>46631</v>
      </c>
      <c r="E131" s="220"/>
      <c r="F131" s="168">
        <f t="shared" si="41"/>
        <v>0</v>
      </c>
      <c r="G131" s="221"/>
      <c r="H131" s="220"/>
      <c r="I131" s="168">
        <f t="shared" si="42"/>
        <v>0</v>
      </c>
      <c r="J131" s="222"/>
      <c r="M131" s="219">
        <f t="shared" si="36"/>
        <v>46631</v>
      </c>
      <c r="N131" s="223"/>
      <c r="O131" s="223"/>
      <c r="P131" s="223"/>
      <c r="Q131" s="223"/>
      <c r="R131" s="223"/>
      <c r="S131" s="223"/>
      <c r="T131" s="223"/>
      <c r="U131" s="223"/>
      <c r="V131" s="223"/>
      <c r="W131" s="223"/>
      <c r="X131" s="223"/>
      <c r="Y131" s="223"/>
      <c r="Z131" s="223"/>
      <c r="AA131" s="223"/>
      <c r="AB131" s="223"/>
      <c r="AC131" s="195">
        <f t="shared" si="43"/>
        <v>0</v>
      </c>
      <c r="AD131" s="224"/>
    </row>
    <row r="132" spans="2:30" outlineLevel="1">
      <c r="B132" s="218" t="str">
        <f>IF(C132&gt;0,IFERROR(_xlfn.IFS(D132&lt;=DATE(YEAR('Basisdaten zum Projekt'!$E$12),MONTH('Basisdaten zum Projekt'!$E$12),1),'Basisdaten zum Projekt'!$A$12,D132&lt;=DATE(YEAR('Basisdaten zum Projekt'!$E$13),MONTH('Basisdaten zum Projekt'!$E$13),1),'Basisdaten zum Projekt'!$A$13,D132&lt;=DATE(YEAR('Basisdaten zum Projekt'!$E$14),MONTH('Basisdaten zum Projekt'!$E$14),1),'Basisdaten zum Projekt'!$A$14,D132&lt;=DATE(YEAR('Basisdaten zum Projekt'!$E$15),MONTH('Basisdaten zum Projekt'!$E$15),1),'Basisdaten zum Projekt'!$A$15,D132&lt;=DATE(YEAR('Basisdaten zum Projekt'!$E$16),MONTH('Basisdaten zum Projekt'!$E$16),1),'Basisdaten zum Projekt'!$A$16),""),"")</f>
        <v/>
      </c>
      <c r="C132" s="218">
        <f>IF(C131&gt;0,C131+1,IF(DATE(YEAR('Basisdaten zum Projekt'!$C$5),MONTH('Basisdaten zum Projekt'!$C$5),1)=D132,1,0))</f>
        <v>67</v>
      </c>
      <c r="D132" s="219">
        <f t="shared" si="44"/>
        <v>46661</v>
      </c>
      <c r="E132" s="220"/>
      <c r="F132" s="168">
        <f t="shared" si="41"/>
        <v>0</v>
      </c>
      <c r="G132" s="221"/>
      <c r="H132" s="220"/>
      <c r="I132" s="168">
        <f t="shared" si="42"/>
        <v>0</v>
      </c>
      <c r="J132" s="222"/>
      <c r="M132" s="219">
        <f t="shared" si="36"/>
        <v>46661</v>
      </c>
      <c r="N132" s="223"/>
      <c r="O132" s="223"/>
      <c r="P132" s="223"/>
      <c r="Q132" s="223"/>
      <c r="R132" s="223"/>
      <c r="S132" s="223"/>
      <c r="T132" s="223"/>
      <c r="U132" s="223"/>
      <c r="V132" s="223"/>
      <c r="W132" s="223"/>
      <c r="X132" s="223"/>
      <c r="Y132" s="223"/>
      <c r="Z132" s="223"/>
      <c r="AA132" s="223"/>
      <c r="AB132" s="223"/>
      <c r="AC132" s="195">
        <f t="shared" si="43"/>
        <v>0</v>
      </c>
      <c r="AD132" s="224"/>
    </row>
    <row r="133" spans="2:30" outlineLevel="1">
      <c r="B133" s="218" t="str">
        <f>IF(C133&gt;0,IFERROR(_xlfn.IFS(D133&lt;=DATE(YEAR('Basisdaten zum Projekt'!$E$12),MONTH('Basisdaten zum Projekt'!$E$12),1),'Basisdaten zum Projekt'!$A$12,D133&lt;=DATE(YEAR('Basisdaten zum Projekt'!$E$13),MONTH('Basisdaten zum Projekt'!$E$13),1),'Basisdaten zum Projekt'!$A$13,D133&lt;=DATE(YEAR('Basisdaten zum Projekt'!$E$14),MONTH('Basisdaten zum Projekt'!$E$14),1),'Basisdaten zum Projekt'!$A$14,D133&lt;=DATE(YEAR('Basisdaten zum Projekt'!$E$15),MONTH('Basisdaten zum Projekt'!$E$15),1),'Basisdaten zum Projekt'!$A$15,D133&lt;=DATE(YEAR('Basisdaten zum Projekt'!$E$16),MONTH('Basisdaten zum Projekt'!$E$16),1),'Basisdaten zum Projekt'!$A$16),""),"")</f>
        <v/>
      </c>
      <c r="C133" s="218">
        <f>IF(C132&gt;0,C132+1,IF(DATE(YEAR('Basisdaten zum Projekt'!$C$5),MONTH('Basisdaten zum Projekt'!$C$5),1)=D133,1,0))</f>
        <v>68</v>
      </c>
      <c r="D133" s="219">
        <f t="shared" si="44"/>
        <v>46692</v>
      </c>
      <c r="E133" s="220"/>
      <c r="F133" s="168">
        <f t="shared" si="41"/>
        <v>0</v>
      </c>
      <c r="G133" s="221"/>
      <c r="H133" s="220"/>
      <c r="I133" s="168">
        <f t="shared" si="42"/>
        <v>0</v>
      </c>
      <c r="J133" s="222"/>
      <c r="M133" s="219">
        <f t="shared" si="36"/>
        <v>46692</v>
      </c>
      <c r="N133" s="223"/>
      <c r="O133" s="223"/>
      <c r="P133" s="223"/>
      <c r="Q133" s="223"/>
      <c r="R133" s="223"/>
      <c r="S133" s="223"/>
      <c r="T133" s="223"/>
      <c r="U133" s="223"/>
      <c r="V133" s="223"/>
      <c r="W133" s="223"/>
      <c r="X133" s="223"/>
      <c r="Y133" s="223"/>
      <c r="Z133" s="223"/>
      <c r="AA133" s="223"/>
      <c r="AB133" s="223"/>
      <c r="AC133" s="195">
        <f t="shared" si="43"/>
        <v>0</v>
      </c>
      <c r="AD133" s="224"/>
    </row>
    <row r="134" spans="2:30" outlineLevel="1">
      <c r="B134" s="218" t="str">
        <f>IF(C134&gt;0,IFERROR(_xlfn.IFS(D134&lt;=DATE(YEAR('Basisdaten zum Projekt'!$E$12),MONTH('Basisdaten zum Projekt'!$E$12),1),'Basisdaten zum Projekt'!$A$12,D134&lt;=DATE(YEAR('Basisdaten zum Projekt'!$E$13),MONTH('Basisdaten zum Projekt'!$E$13),1),'Basisdaten zum Projekt'!$A$13,D134&lt;=DATE(YEAR('Basisdaten zum Projekt'!$E$14),MONTH('Basisdaten zum Projekt'!$E$14),1),'Basisdaten zum Projekt'!$A$14,D134&lt;=DATE(YEAR('Basisdaten zum Projekt'!$E$15),MONTH('Basisdaten zum Projekt'!$E$15),1),'Basisdaten zum Projekt'!$A$15,D134&lt;=DATE(YEAR('Basisdaten zum Projekt'!$E$16),MONTH('Basisdaten zum Projekt'!$E$16),1),'Basisdaten zum Projekt'!$A$16),""),"")</f>
        <v/>
      </c>
      <c r="C134" s="218">
        <f>IF(C133&gt;0,C133+1,IF(DATE(YEAR('Basisdaten zum Projekt'!$C$5),MONTH('Basisdaten zum Projekt'!$C$5),1)=D134,1,0))</f>
        <v>69</v>
      </c>
      <c r="D134" s="219">
        <f t="shared" si="44"/>
        <v>46722</v>
      </c>
      <c r="E134" s="220"/>
      <c r="F134" s="168">
        <f t="shared" si="41"/>
        <v>0</v>
      </c>
      <c r="G134" s="221"/>
      <c r="H134" s="220"/>
      <c r="I134" s="168">
        <f t="shared" si="42"/>
        <v>0</v>
      </c>
      <c r="J134" s="222"/>
      <c r="M134" s="219">
        <f t="shared" si="36"/>
        <v>46722</v>
      </c>
      <c r="N134" s="223"/>
      <c r="O134" s="223"/>
      <c r="P134" s="223"/>
      <c r="Q134" s="223"/>
      <c r="R134" s="223"/>
      <c r="S134" s="223"/>
      <c r="T134" s="223"/>
      <c r="U134" s="223"/>
      <c r="V134" s="223"/>
      <c r="W134" s="223"/>
      <c r="X134" s="223"/>
      <c r="Y134" s="223"/>
      <c r="Z134" s="223"/>
      <c r="AA134" s="223"/>
      <c r="AB134" s="223"/>
      <c r="AC134" s="195">
        <f t="shared" si="43"/>
        <v>0</v>
      </c>
      <c r="AD134" s="224"/>
    </row>
    <row r="135" spans="2:30">
      <c r="B135" s="228"/>
      <c r="C135" s="229"/>
      <c r="D135" s="230">
        <f>D134</f>
        <v>46722</v>
      </c>
      <c r="E135" s="231"/>
      <c r="F135" s="232">
        <f>SUM(F123:F134)</f>
        <v>0</v>
      </c>
      <c r="G135" s="233">
        <f>SUM(G123:G134)</f>
        <v>0</v>
      </c>
      <c r="H135" s="234"/>
      <c r="I135" s="232">
        <f>SUM(I123:I134)</f>
        <v>0</v>
      </c>
      <c r="J135" s="233">
        <f>SUM(J123:J134)</f>
        <v>0</v>
      </c>
      <c r="M135" s="230">
        <f t="shared" si="36"/>
        <v>46722</v>
      </c>
      <c r="N135" s="236">
        <f>SUM(N123:N134)</f>
        <v>0</v>
      </c>
      <c r="O135" s="236">
        <f>SUM(O123:O134)</f>
        <v>0</v>
      </c>
      <c r="P135" s="236">
        <f>SUM(P123:P134)</f>
        <v>0</v>
      </c>
      <c r="Q135" s="236">
        <f>SUM(Q123:Q134)</f>
        <v>0</v>
      </c>
      <c r="R135" s="236">
        <f>SUM(R123:R134)</f>
        <v>0</v>
      </c>
      <c r="S135" s="236">
        <f t="shared" ref="S135:AB135" si="45">SUM(S123:S134)</f>
        <v>0</v>
      </c>
      <c r="T135" s="236">
        <f t="shared" si="45"/>
        <v>0</v>
      </c>
      <c r="U135" s="236">
        <f t="shared" si="45"/>
        <v>0</v>
      </c>
      <c r="V135" s="236">
        <f t="shared" si="45"/>
        <v>0</v>
      </c>
      <c r="W135" s="236">
        <f t="shared" si="45"/>
        <v>0</v>
      </c>
      <c r="X135" s="236">
        <f t="shared" si="45"/>
        <v>0</v>
      </c>
      <c r="Y135" s="236">
        <f t="shared" si="45"/>
        <v>0</v>
      </c>
      <c r="Z135" s="236">
        <f t="shared" si="45"/>
        <v>0</v>
      </c>
      <c r="AA135" s="236">
        <f t="shared" si="45"/>
        <v>0</v>
      </c>
      <c r="AB135" s="236">
        <f t="shared" si="45"/>
        <v>0</v>
      </c>
      <c r="AC135" s="236">
        <f>SUM(AC123:AC134)</f>
        <v>0</v>
      </c>
      <c r="AD135" s="224"/>
    </row>
    <row r="136" spans="2:30" ht="28.5" customHeight="1">
      <c r="B136" s="158"/>
      <c r="C136" s="158"/>
      <c r="N136" s="235">
        <f>IFERROR(N135/$H$6,0)</f>
        <v>0</v>
      </c>
      <c r="O136" s="235">
        <f>IFERROR(O135/$H$6,0)</f>
        <v>0</v>
      </c>
      <c r="P136" s="235">
        <f>IFERROR(P135/$H$6,0)</f>
        <v>0</v>
      </c>
      <c r="Q136" s="235">
        <f>IFERROR(Q135/$H$6,0)</f>
        <v>0</v>
      </c>
      <c r="R136" s="235">
        <f>IFERROR(R135/$H$6,0)</f>
        <v>0</v>
      </c>
      <c r="S136" s="235">
        <f t="shared" ref="S136:AB136" si="46">IFERROR(S135/$H$6,0)</f>
        <v>0</v>
      </c>
      <c r="T136" s="235">
        <f t="shared" si="46"/>
        <v>0</v>
      </c>
      <c r="U136" s="235">
        <f t="shared" si="46"/>
        <v>0</v>
      </c>
      <c r="V136" s="235">
        <f t="shared" si="46"/>
        <v>0</v>
      </c>
      <c r="W136" s="235">
        <f t="shared" si="46"/>
        <v>0</v>
      </c>
      <c r="X136" s="235">
        <f t="shared" si="46"/>
        <v>0</v>
      </c>
      <c r="Y136" s="235">
        <f t="shared" si="46"/>
        <v>0</v>
      </c>
      <c r="Z136" s="235">
        <f t="shared" si="46"/>
        <v>0</v>
      </c>
      <c r="AA136" s="235">
        <f t="shared" si="46"/>
        <v>0</v>
      </c>
      <c r="AB136" s="235">
        <f t="shared" si="46"/>
        <v>0</v>
      </c>
      <c r="AC136" s="235">
        <f>IFERROR(AC135/$H$6,0)</f>
        <v>0</v>
      </c>
      <c r="AD136" s="237" t="s">
        <v>394</v>
      </c>
    </row>
    <row r="137" spans="2:30">
      <c r="B137" s="158"/>
      <c r="C137" s="158"/>
      <c r="N137" s="238"/>
      <c r="O137" s="238"/>
      <c r="P137" s="238"/>
      <c r="Q137" s="238"/>
      <c r="R137" s="238"/>
      <c r="S137" s="239"/>
      <c r="T137" s="240"/>
      <c r="U137" s="241"/>
      <c r="V137" s="241"/>
      <c r="W137" s="241"/>
      <c r="X137" s="241"/>
      <c r="Y137" s="241"/>
      <c r="Z137" s="241"/>
      <c r="AA137" s="241"/>
      <c r="AB137" s="242"/>
      <c r="AC137" s="238"/>
      <c r="AD137" s="249"/>
    </row>
    <row r="138" spans="2:30" outlineLevel="1">
      <c r="B138" s="218" t="str">
        <f>IF(C138&gt;0,IFERROR(_xlfn.IFS(D138&lt;=DATE(YEAR('Basisdaten zum Projekt'!$E$12),MONTH('Basisdaten zum Projekt'!$E$12),1),'Basisdaten zum Projekt'!$A$12,D138&lt;=DATE(YEAR('Basisdaten zum Projekt'!$E$13),MONTH('Basisdaten zum Projekt'!$E$13),1),'Basisdaten zum Projekt'!$A$13,D138&lt;=DATE(YEAR('Basisdaten zum Projekt'!$E$14),MONTH('Basisdaten zum Projekt'!$E$14),1),'Basisdaten zum Projekt'!$A$14,D138&lt;=DATE(YEAR('Basisdaten zum Projekt'!$E$15),MONTH('Basisdaten zum Projekt'!$E$15),1),'Basisdaten zum Projekt'!$A$15,D138&lt;=DATE(YEAR('Basisdaten zum Projekt'!$E$16),MONTH('Basisdaten zum Projekt'!$E$16),1),'Basisdaten zum Projekt'!$A$16),""),"")</f>
        <v/>
      </c>
      <c r="C138" s="218">
        <f>IF(C134&gt;0,C134+1,IF(DATE(YEAR('Basisdaten zum Projekt'!$C$5),MONTH('Basisdaten zum Projekt'!$C$5),1)=D138,1,0))</f>
        <v>70</v>
      </c>
      <c r="D138" s="219">
        <f>DATE(YEAR(D134),MONTH(D134)+1,DAY(D134))</f>
        <v>46753</v>
      </c>
      <c r="E138" s="244"/>
      <c r="F138" s="245">
        <f t="shared" ref="F138:F149" si="47">215/12*E138</f>
        <v>0</v>
      </c>
      <c r="G138" s="246"/>
      <c r="H138" s="244"/>
      <c r="I138" s="245">
        <f t="shared" ref="I138:I149" si="48">215/12*H138</f>
        <v>0</v>
      </c>
      <c r="J138" s="247"/>
      <c r="M138" s="219">
        <f t="shared" si="36"/>
        <v>46753</v>
      </c>
      <c r="N138" s="223"/>
      <c r="O138" s="223"/>
      <c r="P138" s="223"/>
      <c r="Q138" s="223"/>
      <c r="R138" s="223"/>
      <c r="S138" s="223"/>
      <c r="T138" s="223"/>
      <c r="U138" s="223"/>
      <c r="V138" s="223"/>
      <c r="W138" s="223"/>
      <c r="X138" s="223"/>
      <c r="Y138" s="223"/>
      <c r="Z138" s="223"/>
      <c r="AA138" s="223"/>
      <c r="AB138" s="223"/>
      <c r="AC138" s="195">
        <f t="shared" ref="AC138:AC149" si="49">SUM(N138:AB138)</f>
        <v>0</v>
      </c>
      <c r="AD138" s="224"/>
    </row>
    <row r="139" spans="2:30" outlineLevel="1">
      <c r="B139" s="218" t="str">
        <f>IF(C139&gt;0,IFERROR(_xlfn.IFS(D139&lt;=DATE(YEAR('Basisdaten zum Projekt'!$E$12),MONTH('Basisdaten zum Projekt'!$E$12),1),'Basisdaten zum Projekt'!$A$12,D139&lt;=DATE(YEAR('Basisdaten zum Projekt'!$E$13),MONTH('Basisdaten zum Projekt'!$E$13),1),'Basisdaten zum Projekt'!$A$13,D139&lt;=DATE(YEAR('Basisdaten zum Projekt'!$E$14),MONTH('Basisdaten zum Projekt'!$E$14),1),'Basisdaten zum Projekt'!$A$14,D139&lt;=DATE(YEAR('Basisdaten zum Projekt'!$E$15),MONTH('Basisdaten zum Projekt'!$E$15),1),'Basisdaten zum Projekt'!$A$15,D139&lt;=DATE(YEAR('Basisdaten zum Projekt'!$E$16),MONTH('Basisdaten zum Projekt'!$E$16),1),'Basisdaten zum Projekt'!$A$16),""),"")</f>
        <v/>
      </c>
      <c r="C139" s="218">
        <f>IF(C138&gt;0,C138+1,IF(DATE(YEAR('Basisdaten zum Projekt'!$C$5),MONTH('Basisdaten zum Projekt'!$C$5),1)=D139,1,0))</f>
        <v>71</v>
      </c>
      <c r="D139" s="219">
        <f t="shared" ref="D139:D149" si="50">DATE(YEAR(D138),MONTH(D138)+1,DAY(D138))</f>
        <v>46784</v>
      </c>
      <c r="E139" s="220"/>
      <c r="F139" s="168">
        <f t="shared" si="47"/>
        <v>0</v>
      </c>
      <c r="G139" s="221"/>
      <c r="H139" s="220"/>
      <c r="I139" s="168">
        <f t="shared" si="48"/>
        <v>0</v>
      </c>
      <c r="J139" s="222"/>
      <c r="M139" s="219">
        <f t="shared" si="36"/>
        <v>46784</v>
      </c>
      <c r="N139" s="223"/>
      <c r="O139" s="223"/>
      <c r="P139" s="223"/>
      <c r="Q139" s="223"/>
      <c r="R139" s="223"/>
      <c r="S139" s="223"/>
      <c r="T139" s="223"/>
      <c r="U139" s="223"/>
      <c r="V139" s="223"/>
      <c r="W139" s="223"/>
      <c r="X139" s="223"/>
      <c r="Y139" s="223"/>
      <c r="Z139" s="223"/>
      <c r="AA139" s="223"/>
      <c r="AB139" s="223"/>
      <c r="AC139" s="195">
        <f t="shared" si="49"/>
        <v>0</v>
      </c>
      <c r="AD139" s="224"/>
    </row>
    <row r="140" spans="2:30" outlineLevel="1">
      <c r="B140" s="218" t="str">
        <f>IF(C140&gt;0,IFERROR(_xlfn.IFS(D140&lt;=DATE(YEAR('Basisdaten zum Projekt'!$E$12),MONTH('Basisdaten zum Projekt'!$E$12),1),'Basisdaten zum Projekt'!$A$12,D140&lt;=DATE(YEAR('Basisdaten zum Projekt'!$E$13),MONTH('Basisdaten zum Projekt'!$E$13),1),'Basisdaten zum Projekt'!$A$13,D140&lt;=DATE(YEAR('Basisdaten zum Projekt'!$E$14),MONTH('Basisdaten zum Projekt'!$E$14),1),'Basisdaten zum Projekt'!$A$14,D140&lt;=DATE(YEAR('Basisdaten zum Projekt'!$E$15),MONTH('Basisdaten zum Projekt'!$E$15),1),'Basisdaten zum Projekt'!$A$15,D140&lt;=DATE(YEAR('Basisdaten zum Projekt'!$E$16),MONTH('Basisdaten zum Projekt'!$E$16),1),'Basisdaten zum Projekt'!$A$16),""),"")</f>
        <v/>
      </c>
      <c r="C140" s="218">
        <f>IF(C139&gt;0,C139+1,IF(DATE(YEAR('Basisdaten zum Projekt'!$C$5),MONTH('Basisdaten zum Projekt'!$C$5),1)=D140,1,0))</f>
        <v>72</v>
      </c>
      <c r="D140" s="219">
        <f t="shared" si="50"/>
        <v>46813</v>
      </c>
      <c r="E140" s="220"/>
      <c r="F140" s="168">
        <f t="shared" si="47"/>
        <v>0</v>
      </c>
      <c r="G140" s="221"/>
      <c r="H140" s="220"/>
      <c r="I140" s="168">
        <f t="shared" si="48"/>
        <v>0</v>
      </c>
      <c r="J140" s="222"/>
      <c r="M140" s="219">
        <f t="shared" si="36"/>
        <v>46813</v>
      </c>
      <c r="N140" s="223"/>
      <c r="O140" s="223"/>
      <c r="P140" s="223"/>
      <c r="Q140" s="223"/>
      <c r="R140" s="223"/>
      <c r="S140" s="223"/>
      <c r="T140" s="223"/>
      <c r="U140" s="223"/>
      <c r="V140" s="223"/>
      <c r="W140" s="223"/>
      <c r="X140" s="223"/>
      <c r="Y140" s="223"/>
      <c r="Z140" s="223"/>
      <c r="AA140" s="223"/>
      <c r="AB140" s="223"/>
      <c r="AC140" s="195">
        <f t="shared" si="49"/>
        <v>0</v>
      </c>
      <c r="AD140" s="224"/>
    </row>
    <row r="141" spans="2:30" outlineLevel="1">
      <c r="B141" s="218" t="str">
        <f>IF(C141&gt;0,IFERROR(_xlfn.IFS(D141&lt;=DATE(YEAR('Basisdaten zum Projekt'!$E$12),MONTH('Basisdaten zum Projekt'!$E$12),1),'Basisdaten zum Projekt'!$A$12,D141&lt;=DATE(YEAR('Basisdaten zum Projekt'!$E$13),MONTH('Basisdaten zum Projekt'!$E$13),1),'Basisdaten zum Projekt'!$A$13,D141&lt;=DATE(YEAR('Basisdaten zum Projekt'!$E$14),MONTH('Basisdaten zum Projekt'!$E$14),1),'Basisdaten zum Projekt'!$A$14,D141&lt;=DATE(YEAR('Basisdaten zum Projekt'!$E$15),MONTH('Basisdaten zum Projekt'!$E$15),1),'Basisdaten zum Projekt'!$A$15,D141&lt;=DATE(YEAR('Basisdaten zum Projekt'!$E$16),MONTH('Basisdaten zum Projekt'!$E$16),1),'Basisdaten zum Projekt'!$A$16),""),"")</f>
        <v/>
      </c>
      <c r="C141" s="218">
        <f>IF(C140&gt;0,C140+1,IF(DATE(YEAR('Basisdaten zum Projekt'!$C$5),MONTH('Basisdaten zum Projekt'!$C$5),1)=D141,1,0))</f>
        <v>73</v>
      </c>
      <c r="D141" s="219">
        <f t="shared" si="50"/>
        <v>46844</v>
      </c>
      <c r="E141" s="220"/>
      <c r="F141" s="168">
        <f t="shared" si="47"/>
        <v>0</v>
      </c>
      <c r="G141" s="221"/>
      <c r="H141" s="220"/>
      <c r="I141" s="168">
        <f t="shared" si="48"/>
        <v>0</v>
      </c>
      <c r="J141" s="222"/>
      <c r="M141" s="219">
        <f t="shared" si="36"/>
        <v>46844</v>
      </c>
      <c r="N141" s="223"/>
      <c r="O141" s="223"/>
      <c r="P141" s="223"/>
      <c r="Q141" s="223"/>
      <c r="R141" s="223"/>
      <c r="S141" s="223"/>
      <c r="T141" s="223"/>
      <c r="U141" s="223"/>
      <c r="V141" s="223"/>
      <c r="W141" s="223"/>
      <c r="X141" s="223"/>
      <c r="Y141" s="223"/>
      <c r="Z141" s="223"/>
      <c r="AA141" s="223"/>
      <c r="AB141" s="223"/>
      <c r="AC141" s="195">
        <f t="shared" si="49"/>
        <v>0</v>
      </c>
      <c r="AD141" s="224"/>
    </row>
    <row r="142" spans="2:30" outlineLevel="1">
      <c r="B142" s="218" t="str">
        <f>IF(C142&gt;0,IFERROR(_xlfn.IFS(D142&lt;=DATE(YEAR('Basisdaten zum Projekt'!$E$12),MONTH('Basisdaten zum Projekt'!$E$12),1),'Basisdaten zum Projekt'!$A$12,D142&lt;=DATE(YEAR('Basisdaten zum Projekt'!$E$13),MONTH('Basisdaten zum Projekt'!$E$13),1),'Basisdaten zum Projekt'!$A$13,D142&lt;=DATE(YEAR('Basisdaten zum Projekt'!$E$14),MONTH('Basisdaten zum Projekt'!$E$14),1),'Basisdaten zum Projekt'!$A$14,D142&lt;=DATE(YEAR('Basisdaten zum Projekt'!$E$15),MONTH('Basisdaten zum Projekt'!$E$15),1),'Basisdaten zum Projekt'!$A$15,D142&lt;=DATE(YEAR('Basisdaten zum Projekt'!$E$16),MONTH('Basisdaten zum Projekt'!$E$16),1),'Basisdaten zum Projekt'!$A$16),""),"")</f>
        <v/>
      </c>
      <c r="C142" s="218">
        <f>IF(C141&gt;0,C141+1,IF(DATE(YEAR('Basisdaten zum Projekt'!$C$5),MONTH('Basisdaten zum Projekt'!$C$5),1)=D142,1,0))</f>
        <v>74</v>
      </c>
      <c r="D142" s="219">
        <f t="shared" si="50"/>
        <v>46874</v>
      </c>
      <c r="E142" s="220"/>
      <c r="F142" s="168">
        <f t="shared" si="47"/>
        <v>0</v>
      </c>
      <c r="G142" s="221"/>
      <c r="H142" s="220"/>
      <c r="I142" s="168">
        <f t="shared" si="48"/>
        <v>0</v>
      </c>
      <c r="J142" s="222"/>
      <c r="M142" s="219">
        <f t="shared" si="36"/>
        <v>46874</v>
      </c>
      <c r="N142" s="223"/>
      <c r="O142" s="223"/>
      <c r="P142" s="223"/>
      <c r="Q142" s="223"/>
      <c r="R142" s="223"/>
      <c r="S142" s="223"/>
      <c r="T142" s="223"/>
      <c r="U142" s="223"/>
      <c r="V142" s="223"/>
      <c r="W142" s="223"/>
      <c r="X142" s="223"/>
      <c r="Y142" s="223"/>
      <c r="Z142" s="223"/>
      <c r="AA142" s="223"/>
      <c r="AB142" s="223"/>
      <c r="AC142" s="195">
        <f t="shared" si="49"/>
        <v>0</v>
      </c>
      <c r="AD142" s="224"/>
    </row>
    <row r="143" spans="2:30" outlineLevel="1">
      <c r="B143" s="218" t="str">
        <f>IF(C143&gt;0,IFERROR(_xlfn.IFS(D143&lt;=DATE(YEAR('Basisdaten zum Projekt'!$E$12),MONTH('Basisdaten zum Projekt'!$E$12),1),'Basisdaten zum Projekt'!$A$12,D143&lt;=DATE(YEAR('Basisdaten zum Projekt'!$E$13),MONTH('Basisdaten zum Projekt'!$E$13),1),'Basisdaten zum Projekt'!$A$13,D143&lt;=DATE(YEAR('Basisdaten zum Projekt'!$E$14),MONTH('Basisdaten zum Projekt'!$E$14),1),'Basisdaten zum Projekt'!$A$14,D143&lt;=DATE(YEAR('Basisdaten zum Projekt'!$E$15),MONTH('Basisdaten zum Projekt'!$E$15),1),'Basisdaten zum Projekt'!$A$15,D143&lt;=DATE(YEAR('Basisdaten zum Projekt'!$E$16),MONTH('Basisdaten zum Projekt'!$E$16),1),'Basisdaten zum Projekt'!$A$16),""),"")</f>
        <v/>
      </c>
      <c r="C143" s="218">
        <f>IF(C142&gt;0,C142+1,IF(DATE(YEAR('Basisdaten zum Projekt'!$C$5),MONTH('Basisdaten zum Projekt'!$C$5),1)=D143,1,0))</f>
        <v>75</v>
      </c>
      <c r="D143" s="219">
        <f t="shared" si="50"/>
        <v>46905</v>
      </c>
      <c r="E143" s="220"/>
      <c r="F143" s="168">
        <f t="shared" si="47"/>
        <v>0</v>
      </c>
      <c r="G143" s="221"/>
      <c r="H143" s="220"/>
      <c r="I143" s="168">
        <f t="shared" si="48"/>
        <v>0</v>
      </c>
      <c r="J143" s="222"/>
      <c r="M143" s="219">
        <f t="shared" si="36"/>
        <v>46905</v>
      </c>
      <c r="N143" s="223"/>
      <c r="O143" s="223"/>
      <c r="P143" s="223"/>
      <c r="Q143" s="223"/>
      <c r="R143" s="223"/>
      <c r="S143" s="223"/>
      <c r="T143" s="223"/>
      <c r="U143" s="223"/>
      <c r="V143" s="223"/>
      <c r="W143" s="223"/>
      <c r="X143" s="223"/>
      <c r="Y143" s="223"/>
      <c r="Z143" s="223"/>
      <c r="AA143" s="223"/>
      <c r="AB143" s="223"/>
      <c r="AC143" s="195">
        <f t="shared" si="49"/>
        <v>0</v>
      </c>
      <c r="AD143" s="224"/>
    </row>
    <row r="144" spans="2:30" outlineLevel="1">
      <c r="B144" s="218" t="str">
        <f>IF(C144&gt;0,IFERROR(_xlfn.IFS(D144&lt;=DATE(YEAR('Basisdaten zum Projekt'!$E$12),MONTH('Basisdaten zum Projekt'!$E$12),1),'Basisdaten zum Projekt'!$A$12,D144&lt;=DATE(YEAR('Basisdaten zum Projekt'!$E$13),MONTH('Basisdaten zum Projekt'!$E$13),1),'Basisdaten zum Projekt'!$A$13,D144&lt;=DATE(YEAR('Basisdaten zum Projekt'!$E$14),MONTH('Basisdaten zum Projekt'!$E$14),1),'Basisdaten zum Projekt'!$A$14,D144&lt;=DATE(YEAR('Basisdaten zum Projekt'!$E$15),MONTH('Basisdaten zum Projekt'!$E$15),1),'Basisdaten zum Projekt'!$A$15,D144&lt;=DATE(YEAR('Basisdaten zum Projekt'!$E$16),MONTH('Basisdaten zum Projekt'!$E$16),1),'Basisdaten zum Projekt'!$A$16),""),"")</f>
        <v/>
      </c>
      <c r="C144" s="218">
        <f>IF(C143&gt;0,C143+1,IF(DATE(YEAR('Basisdaten zum Projekt'!$C$5),MONTH('Basisdaten zum Projekt'!$C$5),1)=D144,1,0))</f>
        <v>76</v>
      </c>
      <c r="D144" s="219">
        <f t="shared" si="50"/>
        <v>46935</v>
      </c>
      <c r="E144" s="220"/>
      <c r="F144" s="168">
        <f t="shared" si="47"/>
        <v>0</v>
      </c>
      <c r="G144" s="221"/>
      <c r="H144" s="220"/>
      <c r="I144" s="168">
        <f t="shared" si="48"/>
        <v>0</v>
      </c>
      <c r="J144" s="222"/>
      <c r="M144" s="219">
        <f t="shared" si="36"/>
        <v>46935</v>
      </c>
      <c r="N144" s="223"/>
      <c r="O144" s="223"/>
      <c r="P144" s="223"/>
      <c r="Q144" s="223"/>
      <c r="R144" s="223"/>
      <c r="S144" s="223"/>
      <c r="T144" s="223"/>
      <c r="U144" s="223"/>
      <c r="V144" s="223"/>
      <c r="W144" s="223"/>
      <c r="X144" s="223"/>
      <c r="Y144" s="223"/>
      <c r="Z144" s="223"/>
      <c r="AA144" s="223"/>
      <c r="AB144" s="223"/>
      <c r="AC144" s="195">
        <f t="shared" si="49"/>
        <v>0</v>
      </c>
      <c r="AD144" s="224"/>
    </row>
    <row r="145" spans="1:30" outlineLevel="1">
      <c r="B145" s="218" t="str">
        <f>IF(C145&gt;0,IFERROR(_xlfn.IFS(D145&lt;=DATE(YEAR('Basisdaten zum Projekt'!$E$12),MONTH('Basisdaten zum Projekt'!$E$12),1),'Basisdaten zum Projekt'!$A$12,D145&lt;=DATE(YEAR('Basisdaten zum Projekt'!$E$13),MONTH('Basisdaten zum Projekt'!$E$13),1),'Basisdaten zum Projekt'!$A$13,D145&lt;=DATE(YEAR('Basisdaten zum Projekt'!$E$14),MONTH('Basisdaten zum Projekt'!$E$14),1),'Basisdaten zum Projekt'!$A$14,D145&lt;=DATE(YEAR('Basisdaten zum Projekt'!$E$15),MONTH('Basisdaten zum Projekt'!$E$15),1),'Basisdaten zum Projekt'!$A$15,D145&lt;=DATE(YEAR('Basisdaten zum Projekt'!$E$16),MONTH('Basisdaten zum Projekt'!$E$16),1),'Basisdaten zum Projekt'!$A$16),""),"")</f>
        <v/>
      </c>
      <c r="C145" s="218">
        <f>IF(C144&gt;0,C144+1,IF(DATE(YEAR('Basisdaten zum Projekt'!$C$5),MONTH('Basisdaten zum Projekt'!$C$5),1)=D145,1,0))</f>
        <v>77</v>
      </c>
      <c r="D145" s="219">
        <f t="shared" si="50"/>
        <v>46966</v>
      </c>
      <c r="E145" s="220"/>
      <c r="F145" s="168">
        <f t="shared" si="47"/>
        <v>0</v>
      </c>
      <c r="G145" s="221"/>
      <c r="H145" s="220"/>
      <c r="I145" s="168">
        <f t="shared" si="48"/>
        <v>0</v>
      </c>
      <c r="J145" s="222"/>
      <c r="M145" s="219">
        <f t="shared" si="36"/>
        <v>46966</v>
      </c>
      <c r="N145" s="223"/>
      <c r="O145" s="223"/>
      <c r="P145" s="223"/>
      <c r="Q145" s="223"/>
      <c r="R145" s="223"/>
      <c r="S145" s="223"/>
      <c r="T145" s="223"/>
      <c r="U145" s="223"/>
      <c r="V145" s="223"/>
      <c r="W145" s="223"/>
      <c r="X145" s="223"/>
      <c r="Y145" s="223"/>
      <c r="Z145" s="223"/>
      <c r="AA145" s="223"/>
      <c r="AB145" s="223"/>
      <c r="AC145" s="195">
        <f t="shared" si="49"/>
        <v>0</v>
      </c>
      <c r="AD145" s="224"/>
    </row>
    <row r="146" spans="1:30" outlineLevel="1">
      <c r="B146" s="218" t="str">
        <f>IF(C146&gt;0,IFERROR(_xlfn.IFS(D146&lt;=DATE(YEAR('Basisdaten zum Projekt'!$E$12),MONTH('Basisdaten zum Projekt'!$E$12),1),'Basisdaten zum Projekt'!$A$12,D146&lt;=DATE(YEAR('Basisdaten zum Projekt'!$E$13),MONTH('Basisdaten zum Projekt'!$E$13),1),'Basisdaten zum Projekt'!$A$13,D146&lt;=DATE(YEAR('Basisdaten zum Projekt'!$E$14),MONTH('Basisdaten zum Projekt'!$E$14),1),'Basisdaten zum Projekt'!$A$14,D146&lt;=DATE(YEAR('Basisdaten zum Projekt'!$E$15),MONTH('Basisdaten zum Projekt'!$E$15),1),'Basisdaten zum Projekt'!$A$15,D146&lt;=DATE(YEAR('Basisdaten zum Projekt'!$E$16),MONTH('Basisdaten zum Projekt'!$E$16),1),'Basisdaten zum Projekt'!$A$16),""),"")</f>
        <v/>
      </c>
      <c r="C146" s="218">
        <f>IF(C145&gt;0,C145+1,IF(DATE(YEAR('Basisdaten zum Projekt'!$C$5),MONTH('Basisdaten zum Projekt'!$C$5),1)=D146,1,0))</f>
        <v>78</v>
      </c>
      <c r="D146" s="219">
        <f t="shared" si="50"/>
        <v>46997</v>
      </c>
      <c r="E146" s="220"/>
      <c r="F146" s="168">
        <f t="shared" si="47"/>
        <v>0</v>
      </c>
      <c r="G146" s="221"/>
      <c r="H146" s="220"/>
      <c r="I146" s="168">
        <f t="shared" si="48"/>
        <v>0</v>
      </c>
      <c r="J146" s="222"/>
      <c r="M146" s="219">
        <f t="shared" si="36"/>
        <v>46997</v>
      </c>
      <c r="N146" s="223"/>
      <c r="O146" s="223"/>
      <c r="P146" s="223"/>
      <c r="Q146" s="223"/>
      <c r="R146" s="223"/>
      <c r="S146" s="223"/>
      <c r="T146" s="223"/>
      <c r="U146" s="223"/>
      <c r="V146" s="223"/>
      <c r="W146" s="223"/>
      <c r="X146" s="223"/>
      <c r="Y146" s="223"/>
      <c r="Z146" s="223"/>
      <c r="AA146" s="223"/>
      <c r="AB146" s="223"/>
      <c r="AC146" s="195">
        <f t="shared" si="49"/>
        <v>0</v>
      </c>
      <c r="AD146" s="224"/>
    </row>
    <row r="147" spans="1:30" outlineLevel="1">
      <c r="B147" s="218" t="str">
        <f>IF(C147&gt;0,IFERROR(_xlfn.IFS(D147&lt;=DATE(YEAR('Basisdaten zum Projekt'!$E$12),MONTH('Basisdaten zum Projekt'!$E$12),1),'Basisdaten zum Projekt'!$A$12,D147&lt;=DATE(YEAR('Basisdaten zum Projekt'!$E$13),MONTH('Basisdaten zum Projekt'!$E$13),1),'Basisdaten zum Projekt'!$A$13,D147&lt;=DATE(YEAR('Basisdaten zum Projekt'!$E$14),MONTH('Basisdaten zum Projekt'!$E$14),1),'Basisdaten zum Projekt'!$A$14,D147&lt;=DATE(YEAR('Basisdaten zum Projekt'!$E$15),MONTH('Basisdaten zum Projekt'!$E$15),1),'Basisdaten zum Projekt'!$A$15,D147&lt;=DATE(YEAR('Basisdaten zum Projekt'!$E$16),MONTH('Basisdaten zum Projekt'!$E$16),1),'Basisdaten zum Projekt'!$A$16),""),"")</f>
        <v/>
      </c>
      <c r="C147" s="218">
        <f>IF(C146&gt;0,C146+1,IF(DATE(YEAR('Basisdaten zum Projekt'!$C$5),MONTH('Basisdaten zum Projekt'!$C$5),1)=D147,1,0))</f>
        <v>79</v>
      </c>
      <c r="D147" s="219">
        <f t="shared" si="50"/>
        <v>47027</v>
      </c>
      <c r="E147" s="220"/>
      <c r="F147" s="168">
        <f t="shared" si="47"/>
        <v>0</v>
      </c>
      <c r="G147" s="221"/>
      <c r="H147" s="220"/>
      <c r="I147" s="168">
        <f t="shared" si="48"/>
        <v>0</v>
      </c>
      <c r="J147" s="222"/>
      <c r="M147" s="219">
        <f t="shared" si="36"/>
        <v>47027</v>
      </c>
      <c r="N147" s="223"/>
      <c r="O147" s="223"/>
      <c r="P147" s="223"/>
      <c r="Q147" s="223"/>
      <c r="R147" s="223"/>
      <c r="S147" s="223"/>
      <c r="T147" s="223"/>
      <c r="U147" s="223"/>
      <c r="V147" s="223"/>
      <c r="W147" s="223"/>
      <c r="X147" s="223"/>
      <c r="Y147" s="223"/>
      <c r="Z147" s="223"/>
      <c r="AA147" s="223"/>
      <c r="AB147" s="223"/>
      <c r="AC147" s="195">
        <f t="shared" si="49"/>
        <v>0</v>
      </c>
      <c r="AD147" s="224"/>
    </row>
    <row r="148" spans="1:30" outlineLevel="1">
      <c r="B148" s="218" t="str">
        <f>IF(C148&gt;0,IFERROR(_xlfn.IFS(D148&lt;=DATE(YEAR('Basisdaten zum Projekt'!$E$12),MONTH('Basisdaten zum Projekt'!$E$12),1),'Basisdaten zum Projekt'!$A$12,D148&lt;=DATE(YEAR('Basisdaten zum Projekt'!$E$13),MONTH('Basisdaten zum Projekt'!$E$13),1),'Basisdaten zum Projekt'!$A$13,D148&lt;=DATE(YEAR('Basisdaten zum Projekt'!$E$14),MONTH('Basisdaten zum Projekt'!$E$14),1),'Basisdaten zum Projekt'!$A$14,D148&lt;=DATE(YEAR('Basisdaten zum Projekt'!$E$15),MONTH('Basisdaten zum Projekt'!$E$15),1),'Basisdaten zum Projekt'!$A$15,D148&lt;=DATE(YEAR('Basisdaten zum Projekt'!$E$16),MONTH('Basisdaten zum Projekt'!$E$16),1),'Basisdaten zum Projekt'!$A$16),""),"")</f>
        <v/>
      </c>
      <c r="C148" s="218">
        <f>IF(C147&gt;0,C147+1,IF(DATE(YEAR('Basisdaten zum Projekt'!$C$5),MONTH('Basisdaten zum Projekt'!$C$5),1)=D148,1,0))</f>
        <v>80</v>
      </c>
      <c r="D148" s="219">
        <f t="shared" si="50"/>
        <v>47058</v>
      </c>
      <c r="E148" s="220"/>
      <c r="F148" s="168">
        <f t="shared" si="47"/>
        <v>0</v>
      </c>
      <c r="G148" s="221"/>
      <c r="H148" s="220"/>
      <c r="I148" s="168">
        <f t="shared" si="48"/>
        <v>0</v>
      </c>
      <c r="J148" s="222"/>
      <c r="M148" s="219">
        <f t="shared" si="36"/>
        <v>47058</v>
      </c>
      <c r="N148" s="223"/>
      <c r="O148" s="223"/>
      <c r="P148" s="223"/>
      <c r="Q148" s="223"/>
      <c r="R148" s="223"/>
      <c r="S148" s="223"/>
      <c r="T148" s="223"/>
      <c r="U148" s="223"/>
      <c r="V148" s="223"/>
      <c r="W148" s="223"/>
      <c r="X148" s="223"/>
      <c r="Y148" s="223"/>
      <c r="Z148" s="223"/>
      <c r="AA148" s="223"/>
      <c r="AB148" s="223"/>
      <c r="AC148" s="195">
        <f t="shared" si="49"/>
        <v>0</v>
      </c>
      <c r="AD148" s="224"/>
    </row>
    <row r="149" spans="1:30" outlineLevel="1">
      <c r="B149" s="218" t="str">
        <f>IF(C149&gt;0,IFERROR(_xlfn.IFS(D149&lt;=DATE(YEAR('Basisdaten zum Projekt'!$E$12),MONTH('Basisdaten zum Projekt'!$E$12),1),'Basisdaten zum Projekt'!$A$12,D149&lt;=DATE(YEAR('Basisdaten zum Projekt'!$E$13),MONTH('Basisdaten zum Projekt'!$E$13),1),'Basisdaten zum Projekt'!$A$13,D149&lt;=DATE(YEAR('Basisdaten zum Projekt'!$E$14),MONTH('Basisdaten zum Projekt'!$E$14),1),'Basisdaten zum Projekt'!$A$14,D149&lt;=DATE(YEAR('Basisdaten zum Projekt'!$E$15),MONTH('Basisdaten zum Projekt'!$E$15),1),'Basisdaten zum Projekt'!$A$15,D149&lt;=DATE(YEAR('Basisdaten zum Projekt'!$E$16),MONTH('Basisdaten zum Projekt'!$E$16),1),'Basisdaten zum Projekt'!$A$16),""),"")</f>
        <v/>
      </c>
      <c r="C149" s="218">
        <f>IF(C148&gt;0,C148+1,IF(DATE(YEAR('Basisdaten zum Projekt'!$C$5),MONTH('Basisdaten zum Projekt'!$C$5),1)=D149,1,0))</f>
        <v>81</v>
      </c>
      <c r="D149" s="219">
        <f t="shared" si="50"/>
        <v>47088</v>
      </c>
      <c r="E149" s="220"/>
      <c r="F149" s="168">
        <f t="shared" si="47"/>
        <v>0</v>
      </c>
      <c r="G149" s="221"/>
      <c r="H149" s="220"/>
      <c r="I149" s="168">
        <f t="shared" si="48"/>
        <v>0</v>
      </c>
      <c r="J149" s="222"/>
      <c r="M149" s="219">
        <f t="shared" si="36"/>
        <v>47088</v>
      </c>
      <c r="N149" s="223"/>
      <c r="O149" s="223"/>
      <c r="P149" s="223"/>
      <c r="Q149" s="223"/>
      <c r="R149" s="223"/>
      <c r="S149" s="223"/>
      <c r="T149" s="223"/>
      <c r="U149" s="223"/>
      <c r="V149" s="223"/>
      <c r="W149" s="223"/>
      <c r="X149" s="223"/>
      <c r="Y149" s="223"/>
      <c r="Z149" s="223"/>
      <c r="AA149" s="223"/>
      <c r="AB149" s="223"/>
      <c r="AC149" s="195">
        <f t="shared" si="49"/>
        <v>0</v>
      </c>
      <c r="AD149" s="224"/>
    </row>
    <row r="150" spans="1:30">
      <c r="B150" s="228"/>
      <c r="C150" s="229"/>
      <c r="D150" s="230">
        <f>D149</f>
        <v>47088</v>
      </c>
      <c r="E150" s="231"/>
      <c r="F150" s="232">
        <f>SUM(F138:F149)</f>
        <v>0</v>
      </c>
      <c r="G150" s="233">
        <f>SUM(G138:G149)</f>
        <v>0</v>
      </c>
      <c r="H150" s="234"/>
      <c r="I150" s="232">
        <f>SUM(I138:I149)</f>
        <v>0</v>
      </c>
      <c r="J150" s="233">
        <f>SUM(J138:J149)</f>
        <v>0</v>
      </c>
      <c r="M150" s="230">
        <f t="shared" si="36"/>
        <v>47088</v>
      </c>
      <c r="N150" s="236">
        <f>SUM(N138:N149)</f>
        <v>0</v>
      </c>
      <c r="O150" s="236">
        <f>SUM(O138:O149)</f>
        <v>0</v>
      </c>
      <c r="P150" s="236">
        <f>SUM(P138:P149)</f>
        <v>0</v>
      </c>
      <c r="Q150" s="236">
        <f>SUM(Q138:Q149)</f>
        <v>0</v>
      </c>
      <c r="R150" s="236">
        <f>SUM(R138:R149)</f>
        <v>0</v>
      </c>
      <c r="S150" s="236">
        <f t="shared" ref="S150:AB150" si="51">SUM(S138:S149)</f>
        <v>0</v>
      </c>
      <c r="T150" s="236">
        <f t="shared" si="51"/>
        <v>0</v>
      </c>
      <c r="U150" s="236">
        <f t="shared" si="51"/>
        <v>0</v>
      </c>
      <c r="V150" s="236">
        <f t="shared" si="51"/>
        <v>0</v>
      </c>
      <c r="W150" s="236">
        <f t="shared" si="51"/>
        <v>0</v>
      </c>
      <c r="X150" s="236">
        <f t="shared" si="51"/>
        <v>0</v>
      </c>
      <c r="Y150" s="236">
        <f t="shared" si="51"/>
        <v>0</v>
      </c>
      <c r="Z150" s="236">
        <f t="shared" si="51"/>
        <v>0</v>
      </c>
      <c r="AA150" s="236">
        <f t="shared" si="51"/>
        <v>0</v>
      </c>
      <c r="AB150" s="236">
        <f t="shared" si="51"/>
        <v>0</v>
      </c>
      <c r="AC150" s="236">
        <f>SUM(AC138:AC149)</f>
        <v>0</v>
      </c>
      <c r="AD150" s="224"/>
    </row>
    <row r="151" spans="1:30" ht="28.5" customHeight="1">
      <c r="A151" s="158"/>
      <c r="B151" s="158"/>
      <c r="C151" s="158"/>
      <c r="D151" s="158"/>
      <c r="N151" s="235">
        <f>IFERROR(N150/$H$6,0)</f>
        <v>0</v>
      </c>
      <c r="O151" s="235">
        <f>IFERROR(O150/$H$6,0)</f>
        <v>0</v>
      </c>
      <c r="P151" s="235">
        <f>IFERROR(P150/$H$6,0)</f>
        <v>0</v>
      </c>
      <c r="Q151" s="235">
        <f>IFERROR(Q150/$H$6,0)</f>
        <v>0</v>
      </c>
      <c r="R151" s="235">
        <f>IFERROR(R150/$H$6,0)</f>
        <v>0</v>
      </c>
      <c r="S151" s="235">
        <f t="shared" ref="S151:AB151" si="52">IFERROR(S150/$H$6,0)</f>
        <v>0</v>
      </c>
      <c r="T151" s="235">
        <f t="shared" si="52"/>
        <v>0</v>
      </c>
      <c r="U151" s="235">
        <f t="shared" si="52"/>
        <v>0</v>
      </c>
      <c r="V151" s="235">
        <f t="shared" si="52"/>
        <v>0</v>
      </c>
      <c r="W151" s="235">
        <f t="shared" si="52"/>
        <v>0</v>
      </c>
      <c r="X151" s="235">
        <f t="shared" si="52"/>
        <v>0</v>
      </c>
      <c r="Y151" s="235">
        <f t="shared" si="52"/>
        <v>0</v>
      </c>
      <c r="Z151" s="235">
        <f t="shared" si="52"/>
        <v>0</v>
      </c>
      <c r="AA151" s="235">
        <f t="shared" si="52"/>
        <v>0</v>
      </c>
      <c r="AB151" s="235">
        <f t="shared" si="52"/>
        <v>0</v>
      </c>
      <c r="AC151" s="235">
        <f>IFERROR(AC150/$H$6,0)</f>
        <v>0</v>
      </c>
      <c r="AD151" s="237" t="s">
        <v>394</v>
      </c>
    </row>
    <row r="152" spans="1:30">
      <c r="A152" s="158"/>
      <c r="B152" s="158"/>
      <c r="C152" s="158"/>
      <c r="D152" s="158"/>
      <c r="N152" s="253"/>
      <c r="O152" s="253"/>
      <c r="P152" s="253"/>
      <c r="Q152" s="253"/>
      <c r="R152" s="253"/>
      <c r="S152" s="190"/>
      <c r="T152" s="190"/>
      <c r="U152" s="190"/>
      <c r="V152" s="190"/>
      <c r="W152" s="190"/>
      <c r="X152" s="190"/>
      <c r="Y152" s="190"/>
      <c r="Z152" s="190"/>
      <c r="AA152" s="190"/>
      <c r="AB152" s="190"/>
      <c r="AC152" s="253"/>
      <c r="AD152" s="249"/>
    </row>
    <row r="153" spans="1:30">
      <c r="L153" s="227"/>
      <c r="N153" s="190"/>
      <c r="O153" s="190"/>
      <c r="P153" s="190"/>
      <c r="Q153" s="190"/>
      <c r="R153" s="190"/>
      <c r="AC153" s="190"/>
    </row>
    <row r="154" spans="1:30">
      <c r="L154" s="227"/>
      <c r="N154" s="190"/>
      <c r="O154" s="190"/>
      <c r="P154" s="190"/>
      <c r="Q154" s="190"/>
      <c r="R154" s="190"/>
      <c r="AC154" s="190"/>
    </row>
    <row r="155" spans="1:30">
      <c r="N155" s="190"/>
      <c r="O155" s="190"/>
      <c r="P155" s="190"/>
      <c r="Q155" s="190"/>
      <c r="R155" s="190"/>
      <c r="AC155" s="190"/>
    </row>
    <row r="156" spans="1:30">
      <c r="N156" s="190"/>
      <c r="O156" s="190"/>
      <c r="P156" s="190"/>
      <c r="Q156" s="190"/>
      <c r="R156" s="190"/>
      <c r="AC156" s="190"/>
    </row>
    <row r="157" spans="1:30">
      <c r="N157" s="190"/>
      <c r="O157" s="190"/>
      <c r="P157" s="190"/>
      <c r="Q157" s="190"/>
      <c r="R157" s="190"/>
      <c r="AC157" s="190"/>
    </row>
    <row r="158" spans="1:30">
      <c r="N158" s="190"/>
      <c r="O158" s="190"/>
      <c r="P158" s="190"/>
      <c r="Q158" s="190"/>
      <c r="R158" s="190"/>
      <c r="AC158" s="190"/>
    </row>
    <row r="159" spans="1:30">
      <c r="N159" s="190"/>
      <c r="O159" s="190"/>
      <c r="P159" s="190"/>
      <c r="Q159" s="190"/>
      <c r="R159" s="190"/>
      <c r="AC159" s="190"/>
    </row>
    <row r="160" spans="1:30">
      <c r="N160" s="190"/>
      <c r="O160" s="190"/>
      <c r="P160" s="190"/>
      <c r="Q160" s="190"/>
      <c r="R160" s="190"/>
      <c r="AC160" s="190"/>
    </row>
    <row r="161" spans="14:29">
      <c r="N161" s="190"/>
      <c r="O161" s="190"/>
      <c r="P161" s="190"/>
      <c r="Q161" s="190"/>
      <c r="R161" s="190"/>
      <c r="AC161" s="190"/>
    </row>
    <row r="162" spans="14:29">
      <c r="N162" s="190"/>
      <c r="O162" s="190"/>
      <c r="P162" s="190"/>
      <c r="Q162" s="190"/>
      <c r="R162" s="190"/>
      <c r="AC162" s="190"/>
    </row>
    <row r="163" spans="14:29">
      <c r="N163" s="190"/>
      <c r="O163" s="190"/>
      <c r="P163" s="190"/>
      <c r="Q163" s="190"/>
      <c r="R163" s="190"/>
      <c r="AC163" s="190"/>
    </row>
    <row r="164" spans="14:29">
      <c r="N164" s="190"/>
      <c r="O164" s="190"/>
      <c r="P164" s="190"/>
      <c r="Q164" s="190"/>
      <c r="R164" s="190"/>
      <c r="AC164" s="190"/>
    </row>
    <row r="165" spans="14:29">
      <c r="N165" s="190"/>
      <c r="O165" s="190"/>
      <c r="P165" s="190"/>
      <c r="Q165" s="190"/>
      <c r="R165" s="190"/>
      <c r="AC165" s="190"/>
    </row>
    <row r="166" spans="14:29">
      <c r="N166" s="190"/>
      <c r="O166" s="190"/>
      <c r="P166" s="190"/>
      <c r="Q166" s="190"/>
      <c r="R166" s="190"/>
      <c r="AC166" s="190"/>
    </row>
    <row r="167" spans="14:29">
      <c r="N167" s="190"/>
      <c r="O167" s="190"/>
      <c r="P167" s="190"/>
      <c r="Q167" s="190"/>
      <c r="R167" s="190"/>
      <c r="AC167" s="190"/>
    </row>
    <row r="168" spans="14:29">
      <c r="N168" s="190"/>
      <c r="O168" s="190"/>
      <c r="P168" s="190"/>
      <c r="Q168" s="190"/>
      <c r="R168" s="190"/>
      <c r="AC168" s="190"/>
    </row>
    <row r="169" spans="14:29">
      <c r="N169" s="190"/>
      <c r="O169" s="190"/>
      <c r="P169" s="190"/>
      <c r="Q169" s="190"/>
      <c r="R169" s="190"/>
      <c r="AC169" s="190"/>
    </row>
    <row r="170" spans="14:29">
      <c r="N170" s="190"/>
      <c r="O170" s="190"/>
      <c r="P170" s="190"/>
      <c r="Q170" s="190"/>
      <c r="R170" s="190"/>
      <c r="AC170" s="190"/>
    </row>
    <row r="171" spans="14:29">
      <c r="N171" s="190"/>
      <c r="O171" s="190"/>
      <c r="P171" s="190"/>
      <c r="Q171" s="190"/>
      <c r="R171" s="190"/>
      <c r="AC171" s="190"/>
    </row>
    <row r="172" spans="14:29">
      <c r="N172" s="190"/>
      <c r="O172" s="190"/>
      <c r="P172" s="190"/>
      <c r="Q172" s="190"/>
      <c r="R172" s="190"/>
      <c r="AC172" s="190"/>
    </row>
    <row r="173" spans="14:29">
      <c r="N173" s="190"/>
      <c r="O173" s="190"/>
      <c r="P173" s="190"/>
      <c r="Q173" s="190"/>
      <c r="R173" s="190"/>
      <c r="AC173" s="190"/>
    </row>
    <row r="174" spans="14:29">
      <c r="N174" s="190"/>
      <c r="O174" s="190"/>
      <c r="P174" s="190"/>
      <c r="Q174" s="190"/>
      <c r="R174" s="190"/>
      <c r="AC174" s="190"/>
    </row>
    <row r="175" spans="14:29">
      <c r="N175" s="190"/>
      <c r="O175" s="190"/>
      <c r="P175" s="190"/>
      <c r="Q175" s="190"/>
      <c r="R175" s="190"/>
      <c r="AC175" s="190"/>
    </row>
    <row r="176" spans="14:29">
      <c r="N176" s="190"/>
      <c r="O176" s="190"/>
      <c r="P176" s="190"/>
      <c r="Q176" s="190"/>
      <c r="R176" s="190"/>
      <c r="AC176" s="190"/>
    </row>
    <row r="177" spans="14:18">
      <c r="N177" s="190"/>
      <c r="O177" s="190"/>
      <c r="P177" s="190"/>
      <c r="Q177" s="190"/>
      <c r="R177" s="190"/>
    </row>
    <row r="178" spans="14:18">
      <c r="N178" s="190"/>
      <c r="O178" s="190"/>
      <c r="P178" s="190"/>
      <c r="Q178" s="190"/>
      <c r="R178" s="190"/>
    </row>
    <row r="179" spans="14:18">
      <c r="N179" s="190"/>
      <c r="O179" s="190"/>
      <c r="P179" s="190"/>
      <c r="Q179" s="190"/>
      <c r="R179" s="190"/>
    </row>
    <row r="180" spans="14:18">
      <c r="N180" s="190"/>
      <c r="O180" s="190"/>
      <c r="P180" s="190"/>
      <c r="Q180" s="190"/>
      <c r="R180" s="190"/>
    </row>
  </sheetData>
  <mergeCells count="62">
    <mergeCell ref="C3:H3"/>
    <mergeCell ref="M3:AE3"/>
    <mergeCell ref="D6:E6"/>
    <mergeCell ref="C8:C13"/>
    <mergeCell ref="C14:C15"/>
    <mergeCell ref="D14:D15"/>
    <mergeCell ref="C17:K17"/>
    <mergeCell ref="M17:AE18"/>
    <mergeCell ref="C19:E19"/>
    <mergeCell ref="G19:I19"/>
    <mergeCell ref="A20:B20"/>
    <mergeCell ref="J21:J22"/>
    <mergeCell ref="A21:A22"/>
    <mergeCell ref="B21:B22"/>
    <mergeCell ref="C21:C22"/>
    <mergeCell ref="D21:D22"/>
    <mergeCell ref="E21:E22"/>
    <mergeCell ref="K21:K22"/>
    <mergeCell ref="A23:A24"/>
    <mergeCell ref="B23:B24"/>
    <mergeCell ref="C23:C24"/>
    <mergeCell ref="D23:D24"/>
    <mergeCell ref="E23:E24"/>
    <mergeCell ref="F23:F24"/>
    <mergeCell ref="G23:G24"/>
    <mergeCell ref="H23:H24"/>
    <mergeCell ref="I23:I24"/>
    <mergeCell ref="J23:J24"/>
    <mergeCell ref="K23:K24"/>
    <mergeCell ref="F21:F22"/>
    <mergeCell ref="G21:G22"/>
    <mergeCell ref="H21:H22"/>
    <mergeCell ref="I21:I22"/>
    <mergeCell ref="J25:J26"/>
    <mergeCell ref="A25:A26"/>
    <mergeCell ref="B25:B26"/>
    <mergeCell ref="C25:C26"/>
    <mergeCell ref="D25:D26"/>
    <mergeCell ref="E25:E26"/>
    <mergeCell ref="K25:K26"/>
    <mergeCell ref="A27:A28"/>
    <mergeCell ref="B27:B28"/>
    <mergeCell ref="C27:C28"/>
    <mergeCell ref="D27:D28"/>
    <mergeCell ref="E27:E28"/>
    <mergeCell ref="F27:F28"/>
    <mergeCell ref="G27:G28"/>
    <mergeCell ref="H27:H28"/>
    <mergeCell ref="I27:I28"/>
    <mergeCell ref="J27:J28"/>
    <mergeCell ref="K27:K28"/>
    <mergeCell ref="F25:F26"/>
    <mergeCell ref="G25:G26"/>
    <mergeCell ref="H25:H26"/>
    <mergeCell ref="I25:I26"/>
    <mergeCell ref="C32:I32"/>
    <mergeCell ref="H35:H41"/>
    <mergeCell ref="B44:J44"/>
    <mergeCell ref="M44:AE44"/>
    <mergeCell ref="E46:G46"/>
    <mergeCell ref="H46:J46"/>
    <mergeCell ref="N46:AC46"/>
  </mergeCells>
  <conditionalFormatting sqref="J30">
    <cfRule type="cellIs" dxfId="235" priority="221" operator="notEqual">
      <formula>0</formula>
    </cfRule>
  </conditionalFormatting>
  <conditionalFormatting sqref="C48:C59 F48 C93:C104 C108:C119 C123:C134 C138:C149 F50 G151:G186">
    <cfRule type="cellIs" dxfId="234" priority="220" operator="equal">
      <formula>0</formula>
    </cfRule>
  </conditionalFormatting>
  <conditionalFormatting sqref="AC48:AC59">
    <cfRule type="cellIs" dxfId="233" priority="219" operator="equal">
      <formula>0</formula>
    </cfRule>
  </conditionalFormatting>
  <conditionalFormatting sqref="F60:F62">
    <cfRule type="cellIs" dxfId="232" priority="218" operator="equal">
      <formula>0</formula>
    </cfRule>
  </conditionalFormatting>
  <conditionalFormatting sqref="F49">
    <cfRule type="cellIs" dxfId="231" priority="217" operator="equal">
      <formula>0</formula>
    </cfRule>
  </conditionalFormatting>
  <conditionalFormatting sqref="F75:F77">
    <cfRule type="cellIs" dxfId="230" priority="216" operator="equal">
      <formula>0</formula>
    </cfRule>
  </conditionalFormatting>
  <conditionalFormatting sqref="F90:F92">
    <cfRule type="cellIs" dxfId="229" priority="215" operator="equal">
      <formula>0</formula>
    </cfRule>
  </conditionalFormatting>
  <conditionalFormatting sqref="F105:F107">
    <cfRule type="cellIs" dxfId="228" priority="214" operator="equal">
      <formula>0</formula>
    </cfRule>
  </conditionalFormatting>
  <conditionalFormatting sqref="F120:F122">
    <cfRule type="cellIs" dxfId="227" priority="213" operator="equal">
      <formula>0</formula>
    </cfRule>
  </conditionalFormatting>
  <conditionalFormatting sqref="F135:F137">
    <cfRule type="cellIs" dxfId="226" priority="212" operator="equal">
      <formula>0</formula>
    </cfRule>
  </conditionalFormatting>
  <conditionalFormatting sqref="F51:F59">
    <cfRule type="cellIs" dxfId="225" priority="211" operator="equal">
      <formula>0</formula>
    </cfRule>
  </conditionalFormatting>
  <conditionalFormatting sqref="E42:H43 AC15:AC16">
    <cfRule type="cellIs" dxfId="224" priority="210" operator="equal">
      <formula>0</formula>
    </cfRule>
  </conditionalFormatting>
  <conditionalFormatting sqref="I43:J43">
    <cfRule type="cellIs" dxfId="223" priority="209" operator="notEqual">
      <formula>0</formula>
    </cfRule>
  </conditionalFormatting>
  <conditionalFormatting sqref="K30:K31">
    <cfRule type="cellIs" dxfId="222" priority="207" operator="notEqual">
      <formula>0</formula>
    </cfRule>
  </conditionalFormatting>
  <conditionalFormatting sqref="I42:J42">
    <cfRule type="cellIs" dxfId="221" priority="206" operator="equal">
      <formula>0</formula>
    </cfRule>
  </conditionalFormatting>
  <conditionalFormatting sqref="B93:B104 B108:B119 B122:B134 B138:B149 B48:B59">
    <cfRule type="cellIs" dxfId="220" priority="205" operator="equal">
      <formula>"P1"</formula>
    </cfRule>
  </conditionalFormatting>
  <conditionalFormatting sqref="B93:B104 B108:B119 B122:B134 B138:B149 B48:B59">
    <cfRule type="cellIs" dxfId="219" priority="204" operator="equal">
      <formula>"P2"</formula>
    </cfRule>
  </conditionalFormatting>
  <conditionalFormatting sqref="B93:B104 B108:B119 B122:B134 B138:B149 B48:B59">
    <cfRule type="cellIs" dxfId="218" priority="203" operator="equal">
      <formula>"P3"</formula>
    </cfRule>
  </conditionalFormatting>
  <conditionalFormatting sqref="B93:B104 B108:B119 B122:B134 B138:B149 B48:B59">
    <cfRule type="cellIs" dxfId="217" priority="202" operator="equal">
      <formula>"P4"</formula>
    </cfRule>
  </conditionalFormatting>
  <conditionalFormatting sqref="B93:B104 B108:B119 B123:B134 B138:B149 B48:B59">
    <cfRule type="cellIs" dxfId="216" priority="201" operator="equal">
      <formula>"P5"</formula>
    </cfRule>
  </conditionalFormatting>
  <conditionalFormatting sqref="I48 I50">
    <cfRule type="cellIs" dxfId="215" priority="200" operator="equal">
      <formula>0</formula>
    </cfRule>
  </conditionalFormatting>
  <conditionalFormatting sqref="I60">
    <cfRule type="cellIs" dxfId="214" priority="199" operator="equal">
      <formula>0</formula>
    </cfRule>
  </conditionalFormatting>
  <conditionalFormatting sqref="I49">
    <cfRule type="cellIs" dxfId="213" priority="198" operator="equal">
      <formula>0</formula>
    </cfRule>
  </conditionalFormatting>
  <conditionalFormatting sqref="I51:I59">
    <cfRule type="cellIs" dxfId="212" priority="197" operator="equal">
      <formula>0</formula>
    </cfRule>
  </conditionalFormatting>
  <conditionalFormatting sqref="I75">
    <cfRule type="cellIs" dxfId="211" priority="196" operator="equal">
      <formula>0</formula>
    </cfRule>
  </conditionalFormatting>
  <conditionalFormatting sqref="I90">
    <cfRule type="cellIs" dxfId="210" priority="195" operator="equal">
      <formula>0</formula>
    </cfRule>
  </conditionalFormatting>
  <conditionalFormatting sqref="I105">
    <cfRule type="cellIs" dxfId="209" priority="194" operator="equal">
      <formula>0</formula>
    </cfRule>
  </conditionalFormatting>
  <conditionalFormatting sqref="I120">
    <cfRule type="cellIs" dxfId="208" priority="193" operator="equal">
      <formula>0</formula>
    </cfRule>
  </conditionalFormatting>
  <conditionalFormatting sqref="I135">
    <cfRule type="cellIs" dxfId="207" priority="192" operator="equal">
      <formula>0</formula>
    </cfRule>
  </conditionalFormatting>
  <conditionalFormatting sqref="H62">
    <cfRule type="cellIs" dxfId="206" priority="191" operator="equal">
      <formula>0</formula>
    </cfRule>
  </conditionalFormatting>
  <conditionalFormatting sqref="H77">
    <cfRule type="cellIs" dxfId="205" priority="190" operator="equal">
      <formula>0</formula>
    </cfRule>
  </conditionalFormatting>
  <conditionalFormatting sqref="H92">
    <cfRule type="cellIs" dxfId="204" priority="189" operator="equal">
      <formula>0</formula>
    </cfRule>
  </conditionalFormatting>
  <conditionalFormatting sqref="H107">
    <cfRule type="cellIs" dxfId="203" priority="188" operator="equal">
      <formula>0</formula>
    </cfRule>
  </conditionalFormatting>
  <conditionalFormatting sqref="H122">
    <cfRule type="cellIs" dxfId="202" priority="187" operator="equal">
      <formula>0</formula>
    </cfRule>
  </conditionalFormatting>
  <conditionalFormatting sqref="H137">
    <cfRule type="cellIs" dxfId="201" priority="186" operator="equal">
      <formula>0</formula>
    </cfRule>
  </conditionalFormatting>
  <conditionalFormatting sqref="F63 F65">
    <cfRule type="cellIs" dxfId="200" priority="185" operator="equal">
      <formula>0</formula>
    </cfRule>
  </conditionalFormatting>
  <conditionalFormatting sqref="F64">
    <cfRule type="cellIs" dxfId="199" priority="184" operator="equal">
      <formula>0</formula>
    </cfRule>
  </conditionalFormatting>
  <conditionalFormatting sqref="F66:F74">
    <cfRule type="cellIs" dxfId="198" priority="183" operator="equal">
      <formula>0</formula>
    </cfRule>
  </conditionalFormatting>
  <conditionalFormatting sqref="I63 I65">
    <cfRule type="cellIs" dxfId="197" priority="182" operator="equal">
      <formula>0</formula>
    </cfRule>
  </conditionalFormatting>
  <conditionalFormatting sqref="I64">
    <cfRule type="cellIs" dxfId="196" priority="181" operator="equal">
      <formula>0</formula>
    </cfRule>
  </conditionalFormatting>
  <conditionalFormatting sqref="I66:I74">
    <cfRule type="cellIs" dxfId="195" priority="180" operator="equal">
      <formula>0</formula>
    </cfRule>
  </conditionalFormatting>
  <conditionalFormatting sqref="E66:E74">
    <cfRule type="expression" dxfId="194" priority="179">
      <formula>$B66=""</formula>
    </cfRule>
  </conditionalFormatting>
  <conditionalFormatting sqref="G66:G74">
    <cfRule type="expression" dxfId="193" priority="178">
      <formula>$B66=""</formula>
    </cfRule>
  </conditionalFormatting>
  <conditionalFormatting sqref="H66:H74">
    <cfRule type="expression" dxfId="192" priority="177">
      <formula>$B66=""</formula>
    </cfRule>
  </conditionalFormatting>
  <conditionalFormatting sqref="J66:J74">
    <cfRule type="expression" dxfId="191" priority="176">
      <formula>$B66=""</formula>
    </cfRule>
  </conditionalFormatting>
  <conditionalFormatting sqref="F78 F80">
    <cfRule type="cellIs" dxfId="190" priority="175" operator="equal">
      <formula>0</formula>
    </cfRule>
  </conditionalFormatting>
  <conditionalFormatting sqref="F79">
    <cfRule type="cellIs" dxfId="189" priority="174" operator="equal">
      <formula>0</formula>
    </cfRule>
  </conditionalFormatting>
  <conditionalFormatting sqref="F81:F89">
    <cfRule type="cellIs" dxfId="188" priority="173" operator="equal">
      <formula>0</formula>
    </cfRule>
  </conditionalFormatting>
  <conditionalFormatting sqref="I78 I80">
    <cfRule type="cellIs" dxfId="187" priority="172" operator="equal">
      <formula>0</formula>
    </cfRule>
  </conditionalFormatting>
  <conditionalFormatting sqref="I79">
    <cfRule type="cellIs" dxfId="186" priority="171" operator="equal">
      <formula>0</formula>
    </cfRule>
  </conditionalFormatting>
  <conditionalFormatting sqref="I81:I89">
    <cfRule type="cellIs" dxfId="185" priority="170" operator="equal">
      <formula>0</formula>
    </cfRule>
  </conditionalFormatting>
  <conditionalFormatting sqref="E78:E89">
    <cfRule type="expression" dxfId="184" priority="169">
      <formula>$B78=""</formula>
    </cfRule>
  </conditionalFormatting>
  <conditionalFormatting sqref="G78:G89">
    <cfRule type="expression" dxfId="183" priority="168">
      <formula>$B78=""</formula>
    </cfRule>
  </conditionalFormatting>
  <conditionalFormatting sqref="H78:H89">
    <cfRule type="expression" dxfId="182" priority="167">
      <formula>$B78=""</formula>
    </cfRule>
  </conditionalFormatting>
  <conditionalFormatting sqref="J78:J89">
    <cfRule type="expression" dxfId="181" priority="166">
      <formula>$B78=""</formula>
    </cfRule>
  </conditionalFormatting>
  <conditionalFormatting sqref="F93 F95">
    <cfRule type="cellIs" dxfId="180" priority="165" operator="equal">
      <formula>0</formula>
    </cfRule>
  </conditionalFormatting>
  <conditionalFormatting sqref="F94">
    <cfRule type="cellIs" dxfId="179" priority="164" operator="equal">
      <formula>0</formula>
    </cfRule>
  </conditionalFormatting>
  <conditionalFormatting sqref="F96:F104">
    <cfRule type="cellIs" dxfId="178" priority="163" operator="equal">
      <formula>0</formula>
    </cfRule>
  </conditionalFormatting>
  <conditionalFormatting sqref="I93 I95">
    <cfRule type="cellIs" dxfId="177" priority="162" operator="equal">
      <formula>0</formula>
    </cfRule>
  </conditionalFormatting>
  <conditionalFormatting sqref="I94">
    <cfRule type="cellIs" dxfId="176" priority="161" operator="equal">
      <formula>0</formula>
    </cfRule>
  </conditionalFormatting>
  <conditionalFormatting sqref="I96:I104">
    <cfRule type="cellIs" dxfId="175" priority="160" operator="equal">
      <formula>0</formula>
    </cfRule>
  </conditionalFormatting>
  <conditionalFormatting sqref="E93:E104">
    <cfRule type="expression" dxfId="174" priority="159">
      <formula>$B93=""</formula>
    </cfRule>
  </conditionalFormatting>
  <conditionalFormatting sqref="G93:G104">
    <cfRule type="expression" dxfId="173" priority="158">
      <formula>$B93=""</formula>
    </cfRule>
  </conditionalFormatting>
  <conditionalFormatting sqref="H93:H104">
    <cfRule type="expression" dxfId="172" priority="157">
      <formula>$B93=""</formula>
    </cfRule>
  </conditionalFormatting>
  <conditionalFormatting sqref="J93:J104">
    <cfRule type="expression" dxfId="171" priority="156">
      <formula>$B93=""</formula>
    </cfRule>
  </conditionalFormatting>
  <conditionalFormatting sqref="F108 F110">
    <cfRule type="cellIs" dxfId="170" priority="155" operator="equal">
      <formula>0</formula>
    </cfRule>
  </conditionalFormatting>
  <conditionalFormatting sqref="F109">
    <cfRule type="cellIs" dxfId="169" priority="154" operator="equal">
      <formula>0</formula>
    </cfRule>
  </conditionalFormatting>
  <conditionalFormatting sqref="F111:F119">
    <cfRule type="cellIs" dxfId="168" priority="153" operator="equal">
      <formula>0</formula>
    </cfRule>
  </conditionalFormatting>
  <conditionalFormatting sqref="I108 I110">
    <cfRule type="cellIs" dxfId="167" priority="152" operator="equal">
      <formula>0</formula>
    </cfRule>
  </conditionalFormatting>
  <conditionalFormatting sqref="I109">
    <cfRule type="cellIs" dxfId="166" priority="151" operator="equal">
      <formula>0</formula>
    </cfRule>
  </conditionalFormatting>
  <conditionalFormatting sqref="I111:I119">
    <cfRule type="cellIs" dxfId="165" priority="150" operator="equal">
      <formula>0</formula>
    </cfRule>
  </conditionalFormatting>
  <conditionalFormatting sqref="E108:E119">
    <cfRule type="expression" dxfId="164" priority="149">
      <formula>$B108=""</formula>
    </cfRule>
  </conditionalFormatting>
  <conditionalFormatting sqref="G108:G119">
    <cfRule type="expression" dxfId="163" priority="148">
      <formula>$B108=""</formula>
    </cfRule>
  </conditionalFormatting>
  <conditionalFormatting sqref="H108:H119">
    <cfRule type="expression" dxfId="162" priority="147">
      <formula>$B108=""</formula>
    </cfRule>
  </conditionalFormatting>
  <conditionalFormatting sqref="J108:J119">
    <cfRule type="expression" dxfId="161" priority="146">
      <formula>$B108=""</formula>
    </cfRule>
  </conditionalFormatting>
  <conditionalFormatting sqref="F123 F125">
    <cfRule type="cellIs" dxfId="160" priority="145" operator="equal">
      <formula>0</formula>
    </cfRule>
  </conditionalFormatting>
  <conditionalFormatting sqref="F124">
    <cfRule type="cellIs" dxfId="159" priority="144" operator="equal">
      <formula>0</formula>
    </cfRule>
  </conditionalFormatting>
  <conditionalFormatting sqref="F126:F134">
    <cfRule type="cellIs" dxfId="158" priority="143" operator="equal">
      <formula>0</formula>
    </cfRule>
  </conditionalFormatting>
  <conditionalFormatting sqref="I123 I125">
    <cfRule type="cellIs" dxfId="157" priority="142" operator="equal">
      <formula>0</formula>
    </cfRule>
  </conditionalFormatting>
  <conditionalFormatting sqref="I124">
    <cfRule type="cellIs" dxfId="156" priority="141" operator="equal">
      <formula>0</formula>
    </cfRule>
  </conditionalFormatting>
  <conditionalFormatting sqref="I126:I134">
    <cfRule type="cellIs" dxfId="155" priority="140" operator="equal">
      <formula>0</formula>
    </cfRule>
  </conditionalFormatting>
  <conditionalFormatting sqref="E123:E134">
    <cfRule type="expression" dxfId="154" priority="139">
      <formula>$B123=""</formula>
    </cfRule>
  </conditionalFormatting>
  <conditionalFormatting sqref="G123:G134">
    <cfRule type="expression" dxfId="153" priority="138">
      <formula>$B123=""</formula>
    </cfRule>
  </conditionalFormatting>
  <conditionalFormatting sqref="H123:H134">
    <cfRule type="expression" dxfId="152" priority="137">
      <formula>$B123=""</formula>
    </cfRule>
  </conditionalFormatting>
  <conditionalFormatting sqref="J123:J134">
    <cfRule type="expression" dxfId="151" priority="136">
      <formula>$B123=""</formula>
    </cfRule>
  </conditionalFormatting>
  <conditionalFormatting sqref="F150">
    <cfRule type="cellIs" dxfId="150" priority="135" operator="equal">
      <formula>0</formula>
    </cfRule>
  </conditionalFormatting>
  <conditionalFormatting sqref="I150">
    <cfRule type="cellIs" dxfId="149" priority="134" operator="equal">
      <formula>0</formula>
    </cfRule>
  </conditionalFormatting>
  <conditionalFormatting sqref="F138 F140">
    <cfRule type="cellIs" dxfId="148" priority="133" operator="equal">
      <formula>0</formula>
    </cfRule>
  </conditionalFormatting>
  <conditionalFormatting sqref="F139">
    <cfRule type="cellIs" dxfId="147" priority="132" operator="equal">
      <formula>0</formula>
    </cfRule>
  </conditionalFormatting>
  <conditionalFormatting sqref="F141:F149">
    <cfRule type="cellIs" dxfId="146" priority="131" operator="equal">
      <formula>0</formula>
    </cfRule>
  </conditionalFormatting>
  <conditionalFormatting sqref="I138 I140">
    <cfRule type="cellIs" dxfId="145" priority="130" operator="equal">
      <formula>0</formula>
    </cfRule>
  </conditionalFormatting>
  <conditionalFormatting sqref="I139">
    <cfRule type="cellIs" dxfId="144" priority="129" operator="equal">
      <formula>0</formula>
    </cfRule>
  </conditionalFormatting>
  <conditionalFormatting sqref="I141:I149">
    <cfRule type="cellIs" dxfId="143" priority="128" operator="equal">
      <formula>0</formula>
    </cfRule>
  </conditionalFormatting>
  <conditionalFormatting sqref="E138:E149">
    <cfRule type="expression" dxfId="142" priority="127">
      <formula>$B138=""</formula>
    </cfRule>
  </conditionalFormatting>
  <conditionalFormatting sqref="G138:G149">
    <cfRule type="expression" dxfId="141" priority="126">
      <formula>$B138=""</formula>
    </cfRule>
  </conditionalFormatting>
  <conditionalFormatting sqref="H138:H149">
    <cfRule type="expression" dxfId="140" priority="125">
      <formula>$B138=""</formula>
    </cfRule>
  </conditionalFormatting>
  <conditionalFormatting sqref="J138:J149">
    <cfRule type="expression" dxfId="139" priority="124">
      <formula>$B138=""</formula>
    </cfRule>
  </conditionalFormatting>
  <conditionalFormatting sqref="E57:E59">
    <cfRule type="expression" dxfId="138" priority="123">
      <formula>$B57=""</formula>
    </cfRule>
  </conditionalFormatting>
  <conditionalFormatting sqref="E55:E56">
    <cfRule type="expression" dxfId="137" priority="122">
      <formula>$B55=""</formula>
    </cfRule>
  </conditionalFormatting>
  <conditionalFormatting sqref="G57:G59">
    <cfRule type="expression" dxfId="136" priority="121">
      <formula>$B57=""</formula>
    </cfRule>
  </conditionalFormatting>
  <conditionalFormatting sqref="G55:G56">
    <cfRule type="expression" dxfId="135" priority="120">
      <formula>$B55=""</formula>
    </cfRule>
  </conditionalFormatting>
  <conditionalFormatting sqref="H57:H59">
    <cfRule type="expression" dxfId="134" priority="119">
      <formula>$B57=""</formula>
    </cfRule>
  </conditionalFormatting>
  <conditionalFormatting sqref="H55:H56">
    <cfRule type="expression" dxfId="133" priority="118">
      <formula>$B55=""</formula>
    </cfRule>
  </conditionalFormatting>
  <conditionalFormatting sqref="J57:J59">
    <cfRule type="expression" dxfId="132" priority="117">
      <formula>$B57=""</formula>
    </cfRule>
  </conditionalFormatting>
  <conditionalFormatting sqref="J55:J56">
    <cfRule type="expression" dxfId="131" priority="116">
      <formula>$B55=""</formula>
    </cfRule>
  </conditionalFormatting>
  <conditionalFormatting sqref="G63">
    <cfRule type="expression" dxfId="130" priority="115">
      <formula>$B63=""</formula>
    </cfRule>
  </conditionalFormatting>
  <conditionalFormatting sqref="H63">
    <cfRule type="expression" dxfId="129" priority="114">
      <formula>$B63=""</formula>
    </cfRule>
  </conditionalFormatting>
  <conditionalFormatting sqref="J63">
    <cfRule type="expression" dxfId="128" priority="113">
      <formula>$B63=""</formula>
    </cfRule>
  </conditionalFormatting>
  <conditionalFormatting sqref="N11:R14 AD11:AD14">
    <cfRule type="cellIs" dxfId="127" priority="112" operator="equal">
      <formula>0</formula>
    </cfRule>
  </conditionalFormatting>
  <conditionalFormatting sqref="N6">
    <cfRule type="cellIs" dxfId="126" priority="111" operator="equal">
      <formula>0</formula>
    </cfRule>
  </conditionalFormatting>
  <conditionalFormatting sqref="N6:AB14 AD6:AD14">
    <cfRule type="cellIs" dxfId="125" priority="110" operator="equal">
      <formula>0</formula>
    </cfRule>
  </conditionalFormatting>
  <conditionalFormatting sqref="AD28 AD26 AD24 AD22">
    <cfRule type="cellIs" dxfId="124" priority="109" operator="equal">
      <formula>0</formula>
    </cfRule>
  </conditionalFormatting>
  <conditionalFormatting sqref="AE22:AE26">
    <cfRule type="cellIs" dxfId="123" priority="108" operator="equal">
      <formula>"""adjustment needed"""</formula>
    </cfRule>
  </conditionalFormatting>
  <conditionalFormatting sqref="AE22 AE24 AE26">
    <cfRule type="cellIs" dxfId="122" priority="107" operator="equal">
      <formula>"adjustment needed"</formula>
    </cfRule>
  </conditionalFormatting>
  <conditionalFormatting sqref="AE28">
    <cfRule type="cellIs" dxfId="121" priority="106" operator="equal">
      <formula>"""adjustment needed"""</formula>
    </cfRule>
  </conditionalFormatting>
  <conditionalFormatting sqref="AE28">
    <cfRule type="cellIs" dxfId="120" priority="105" operator="equal">
      <formula>"adjustment needed"</formula>
    </cfRule>
  </conditionalFormatting>
  <conditionalFormatting sqref="AD21:AD29">
    <cfRule type="cellIs" dxfId="119" priority="104" operator="equal">
      <formula>0</formula>
    </cfRule>
  </conditionalFormatting>
  <conditionalFormatting sqref="C63:C74">
    <cfRule type="cellIs" dxfId="118" priority="103" operator="equal">
      <formula>0</formula>
    </cfRule>
  </conditionalFormatting>
  <conditionalFormatting sqref="B63 B65:B74">
    <cfRule type="cellIs" dxfId="117" priority="102" operator="equal">
      <formula>"P4"</formula>
    </cfRule>
  </conditionalFormatting>
  <conditionalFormatting sqref="B63 B65:B74">
    <cfRule type="cellIs" dxfId="116" priority="100" operator="equal">
      <formula>"P1"</formula>
    </cfRule>
  </conditionalFormatting>
  <conditionalFormatting sqref="B63 B65:B74">
    <cfRule type="cellIs" dxfId="115" priority="99" operator="equal">
      <formula>"P2"</formula>
    </cfRule>
  </conditionalFormatting>
  <conditionalFormatting sqref="B63 B65:B74">
    <cfRule type="cellIs" dxfId="114" priority="98" operator="equal">
      <formula>"P3"</formula>
    </cfRule>
  </conditionalFormatting>
  <conditionalFormatting sqref="B63 B65:B74">
    <cfRule type="cellIs" dxfId="113" priority="97" operator="equal">
      <formula>"P5"</formula>
    </cfRule>
  </conditionalFormatting>
  <conditionalFormatting sqref="C78:C89">
    <cfRule type="cellIs" dxfId="112" priority="96" operator="equal">
      <formula>0</formula>
    </cfRule>
  </conditionalFormatting>
  <conditionalFormatting sqref="B78:B89">
    <cfRule type="cellIs" dxfId="111" priority="94" operator="equal">
      <formula>"P1"</formula>
    </cfRule>
  </conditionalFormatting>
  <conditionalFormatting sqref="B78:B89">
    <cfRule type="cellIs" dxfId="110" priority="93" operator="equal">
      <formula>"P2"</formula>
    </cfRule>
  </conditionalFormatting>
  <conditionalFormatting sqref="B78:B89">
    <cfRule type="cellIs" dxfId="109" priority="92" operator="equal">
      <formula>"P3"</formula>
    </cfRule>
  </conditionalFormatting>
  <conditionalFormatting sqref="B78:B89">
    <cfRule type="cellIs" dxfId="108" priority="91" operator="equal">
      <formula>"P4"</formula>
    </cfRule>
  </conditionalFormatting>
  <conditionalFormatting sqref="B78:B89">
    <cfRule type="cellIs" dxfId="107" priority="90" operator="equal">
      <formula>"P5"</formula>
    </cfRule>
  </conditionalFormatting>
  <conditionalFormatting sqref="E48:E51">
    <cfRule type="expression" dxfId="106" priority="89">
      <formula>$B48=""</formula>
    </cfRule>
  </conditionalFormatting>
  <conditionalFormatting sqref="G48:G51">
    <cfRule type="expression" dxfId="105" priority="88">
      <formula>$B48=""</formula>
    </cfRule>
  </conditionalFormatting>
  <conditionalFormatting sqref="H48:H51">
    <cfRule type="expression" dxfId="104" priority="87">
      <formula>$B48=""</formula>
    </cfRule>
  </conditionalFormatting>
  <conditionalFormatting sqref="J48:J49">
    <cfRule type="expression" dxfId="103" priority="86">
      <formula>$B48=""</formula>
    </cfRule>
  </conditionalFormatting>
  <conditionalFormatting sqref="J50:J51">
    <cfRule type="expression" dxfId="102" priority="85">
      <formula>$B50=""</formula>
    </cfRule>
  </conditionalFormatting>
  <conditionalFormatting sqref="E63">
    <cfRule type="expression" dxfId="101" priority="84">
      <formula>$B63=""</formula>
    </cfRule>
  </conditionalFormatting>
  <conditionalFormatting sqref="H35:H41">
    <cfRule type="expression" dxfId="100" priority="83">
      <formula>$D14="yes"</formula>
    </cfRule>
  </conditionalFormatting>
  <conditionalFormatting sqref="B64">
    <cfRule type="cellIs" dxfId="99" priority="82" operator="equal">
      <formula>"P1"</formula>
    </cfRule>
  </conditionalFormatting>
  <conditionalFormatting sqref="B64">
    <cfRule type="cellIs" dxfId="98" priority="81" operator="equal">
      <formula>"P2"</formula>
    </cfRule>
  </conditionalFormatting>
  <conditionalFormatting sqref="B64">
    <cfRule type="cellIs" dxfId="97" priority="80" operator="equal">
      <formula>"P3"</formula>
    </cfRule>
  </conditionalFormatting>
  <conditionalFormatting sqref="B64">
    <cfRule type="cellIs" dxfId="96" priority="79" operator="equal">
      <formula>"P4"</formula>
    </cfRule>
  </conditionalFormatting>
  <conditionalFormatting sqref="B64">
    <cfRule type="cellIs" dxfId="95" priority="78" operator="equal">
      <formula>"P5"</formula>
    </cfRule>
  </conditionalFormatting>
  <conditionalFormatting sqref="D48:D60">
    <cfRule type="expression" dxfId="94" priority="77">
      <formula>$D$48=0</formula>
    </cfRule>
  </conditionalFormatting>
  <conditionalFormatting sqref="D49:D59">
    <cfRule type="cellIs" dxfId="93" priority="76" operator="equal">
      <formula>0</formula>
    </cfRule>
  </conditionalFormatting>
  <conditionalFormatting sqref="D63:D75">
    <cfRule type="expression" dxfId="92" priority="75">
      <formula>$D$48=0</formula>
    </cfRule>
  </conditionalFormatting>
  <conditionalFormatting sqref="D64:D74">
    <cfRule type="cellIs" dxfId="91" priority="74" operator="equal">
      <formula>0</formula>
    </cfRule>
  </conditionalFormatting>
  <conditionalFormatting sqref="D78:D90">
    <cfRule type="expression" dxfId="90" priority="73">
      <formula>$D$48=0</formula>
    </cfRule>
  </conditionalFormatting>
  <conditionalFormatting sqref="D79:D89">
    <cfRule type="cellIs" dxfId="89" priority="72" operator="equal">
      <formula>0</formula>
    </cfRule>
  </conditionalFormatting>
  <conditionalFormatting sqref="D93:D105">
    <cfRule type="expression" dxfId="88" priority="71">
      <formula>$D$48=0</formula>
    </cfRule>
  </conditionalFormatting>
  <conditionalFormatting sqref="D94:D104">
    <cfRule type="cellIs" dxfId="87" priority="70" operator="equal">
      <formula>0</formula>
    </cfRule>
  </conditionalFormatting>
  <conditionalFormatting sqref="D108:D120">
    <cfRule type="expression" dxfId="86" priority="69">
      <formula>$D$48=0</formula>
    </cfRule>
  </conditionalFormatting>
  <conditionalFormatting sqref="D109:D119">
    <cfRule type="cellIs" dxfId="85" priority="68" operator="equal">
      <formula>0</formula>
    </cfRule>
  </conditionalFormatting>
  <conditionalFormatting sqref="D123:D135">
    <cfRule type="expression" dxfId="84" priority="67">
      <formula>$D$48=0</formula>
    </cfRule>
  </conditionalFormatting>
  <conditionalFormatting sqref="D124:D134">
    <cfRule type="cellIs" dxfId="83" priority="66" operator="equal">
      <formula>0</formula>
    </cfRule>
  </conditionalFormatting>
  <conditionalFormatting sqref="D138:D150">
    <cfRule type="expression" dxfId="82" priority="65">
      <formula>$D$48=0</formula>
    </cfRule>
  </conditionalFormatting>
  <conditionalFormatting sqref="D139:D149">
    <cfRule type="cellIs" dxfId="81" priority="64" operator="equal">
      <formula>0</formula>
    </cfRule>
  </conditionalFormatting>
  <conditionalFormatting sqref="M48:M59">
    <cfRule type="expression" dxfId="80" priority="63">
      <formula>$D$48=0</formula>
    </cfRule>
  </conditionalFormatting>
  <conditionalFormatting sqref="M49:M59">
    <cfRule type="cellIs" dxfId="79" priority="62" operator="equal">
      <formula>0</formula>
    </cfRule>
  </conditionalFormatting>
  <conditionalFormatting sqref="N62:S62 N77:S77 N92:S92 N107:S107 N122:S122 N137:S137 N60:AC61 N75:AC76 N90:AC91 N105:AC106 N120:AC121 N135:AC136 N150:AC151">
    <cfRule type="cellIs" dxfId="78" priority="46" operator="equal">
      <formula>0</formula>
    </cfRule>
  </conditionalFormatting>
  <conditionalFormatting sqref="AC63:AC74 AC78:AC89 AC93:AC104 AC108:AC119 AC123:AC134 AC138:AC149">
    <cfRule type="cellIs" dxfId="77" priority="45" operator="equal">
      <formula>0</formula>
    </cfRule>
  </conditionalFormatting>
  <conditionalFormatting sqref="U62:AC62 U77:AC77 U92:AC92 U107:AC107 U122:AC122 U137:AC137 AC63:AC74 AC78:AC89 AC93:AC104 AC108:AC119 AC123:AC134 AC138:AC149">
    <cfRule type="cellIs" dxfId="76" priority="44" operator="equal">
      <formula>0</formula>
    </cfRule>
  </conditionalFormatting>
  <conditionalFormatting sqref="M60">
    <cfRule type="expression" dxfId="75" priority="43">
      <formula>$D$48=0</formula>
    </cfRule>
  </conditionalFormatting>
  <conditionalFormatting sqref="M63:M75">
    <cfRule type="expression" dxfId="74" priority="42">
      <formula>$D$48=0</formula>
    </cfRule>
  </conditionalFormatting>
  <conditionalFormatting sqref="M64:M74">
    <cfRule type="cellIs" dxfId="73" priority="41" operator="equal">
      <formula>0</formula>
    </cfRule>
  </conditionalFormatting>
  <conditionalFormatting sqref="M78:M90">
    <cfRule type="expression" dxfId="72" priority="40">
      <formula>$D$48=0</formula>
    </cfRule>
  </conditionalFormatting>
  <conditionalFormatting sqref="M79:M89">
    <cfRule type="cellIs" dxfId="71" priority="39" operator="equal">
      <formula>0</formula>
    </cfRule>
  </conditionalFormatting>
  <conditionalFormatting sqref="M93:M105">
    <cfRule type="expression" dxfId="70" priority="38">
      <formula>$D$48=0</formula>
    </cfRule>
  </conditionalFormatting>
  <conditionalFormatting sqref="M94:M104">
    <cfRule type="cellIs" dxfId="69" priority="37" operator="equal">
      <formula>0</formula>
    </cfRule>
  </conditionalFormatting>
  <conditionalFormatting sqref="M108:M120">
    <cfRule type="expression" dxfId="68" priority="36">
      <formula>$D$48=0</formula>
    </cfRule>
  </conditionalFormatting>
  <conditionalFormatting sqref="M109:M119">
    <cfRule type="cellIs" dxfId="67" priority="35" operator="equal">
      <formula>0</formula>
    </cfRule>
  </conditionalFormatting>
  <conditionalFormatting sqref="M123:M135">
    <cfRule type="expression" dxfId="66" priority="34">
      <formula>$D$48=0</formula>
    </cfRule>
  </conditionalFormatting>
  <conditionalFormatting sqref="M124:M134">
    <cfRule type="cellIs" dxfId="65" priority="33" operator="equal">
      <formula>0</formula>
    </cfRule>
  </conditionalFormatting>
  <conditionalFormatting sqref="M138:M150">
    <cfRule type="expression" dxfId="64" priority="32">
      <formula>$D$48=0</formula>
    </cfRule>
  </conditionalFormatting>
  <conditionalFormatting sqref="M139:M149">
    <cfRule type="cellIs" dxfId="63" priority="31" operator="equal">
      <formula>0</formula>
    </cfRule>
  </conditionalFormatting>
  <conditionalFormatting sqref="F35:F41">
    <cfRule type="cellIs" dxfId="62" priority="30" operator="notEqual">
      <formula>0</formula>
    </cfRule>
  </conditionalFormatting>
  <conditionalFormatting sqref="D35:F35 C36:E38 C39:F41">
    <cfRule type="cellIs" dxfId="61" priority="29" operator="equal">
      <formula>0</formula>
    </cfRule>
  </conditionalFormatting>
  <conditionalFormatting sqref="F36:F38">
    <cfRule type="cellIs" dxfId="60" priority="28" operator="equal">
      <formula>0</formula>
    </cfRule>
  </conditionalFormatting>
  <conditionalFormatting sqref="G35:G41">
    <cfRule type="cellIs" dxfId="59" priority="27" operator="equal">
      <formula>0</formula>
    </cfRule>
  </conditionalFormatting>
  <conditionalFormatting sqref="C35">
    <cfRule type="cellIs" dxfId="58" priority="26" operator="equal">
      <formula>0</formula>
    </cfRule>
  </conditionalFormatting>
  <conditionalFormatting sqref="K21 H21 H29 K23 K25 K27">
    <cfRule type="cellIs" dxfId="57" priority="25" operator="notEqual">
      <formula>0</formula>
    </cfRule>
  </conditionalFormatting>
  <conditionalFormatting sqref="K29">
    <cfRule type="cellIs" dxfId="56" priority="24" operator="notEqual">
      <formula>0</formula>
    </cfRule>
  </conditionalFormatting>
  <conditionalFormatting sqref="H23">
    <cfRule type="cellIs" dxfId="55" priority="23" operator="notEqual">
      <formula>0</formula>
    </cfRule>
  </conditionalFormatting>
  <conditionalFormatting sqref="H25">
    <cfRule type="cellIs" dxfId="54" priority="22" operator="notEqual">
      <formula>0</formula>
    </cfRule>
  </conditionalFormatting>
  <conditionalFormatting sqref="H27">
    <cfRule type="cellIs" dxfId="53" priority="21" operator="notEqual">
      <formula>0</formula>
    </cfRule>
  </conditionalFormatting>
  <conditionalFormatting sqref="N21:AC21 N22:AB29">
    <cfRule type="cellIs" dxfId="52" priority="20" operator="equal">
      <formula>0</formula>
    </cfRule>
  </conditionalFormatting>
  <conditionalFormatting sqref="AC22:AC29">
    <cfRule type="cellIs" dxfId="51" priority="19" operator="equal">
      <formula>0</formula>
    </cfRule>
  </conditionalFormatting>
  <conditionalFormatting sqref="AC6:AC14">
    <cfRule type="cellIs" dxfId="50" priority="18" operator="equal">
      <formula>0</formula>
    </cfRule>
  </conditionalFormatting>
  <conditionalFormatting sqref="E53:E54">
    <cfRule type="expression" dxfId="49" priority="17">
      <formula>$B53=""</formula>
    </cfRule>
  </conditionalFormatting>
  <conditionalFormatting sqref="E52">
    <cfRule type="expression" dxfId="48" priority="16">
      <formula>$B52=""</formula>
    </cfRule>
  </conditionalFormatting>
  <conditionalFormatting sqref="G53:G54">
    <cfRule type="expression" dxfId="47" priority="15">
      <formula>$B53=""</formula>
    </cfRule>
  </conditionalFormatting>
  <conditionalFormatting sqref="H53:H54">
    <cfRule type="expression" dxfId="46" priority="14">
      <formula>$B53=""</formula>
    </cfRule>
  </conditionalFormatting>
  <conditionalFormatting sqref="G52">
    <cfRule type="expression" dxfId="45" priority="13">
      <formula>$B52=""</formula>
    </cfRule>
  </conditionalFormatting>
  <conditionalFormatting sqref="H52">
    <cfRule type="expression" dxfId="44" priority="12">
      <formula>$B52=""</formula>
    </cfRule>
  </conditionalFormatting>
  <conditionalFormatting sqref="J53:J54">
    <cfRule type="expression" dxfId="43" priority="11">
      <formula>$B53=""</formula>
    </cfRule>
  </conditionalFormatting>
  <conditionalFormatting sqref="J52">
    <cfRule type="expression" dxfId="42" priority="10">
      <formula>$B52=""</formula>
    </cfRule>
  </conditionalFormatting>
  <conditionalFormatting sqref="E64:E65">
    <cfRule type="expression" dxfId="41" priority="9">
      <formula>$B64=""</formula>
    </cfRule>
  </conditionalFormatting>
  <conditionalFormatting sqref="G65">
    <cfRule type="expression" dxfId="40" priority="8">
      <formula>$B65=""</formula>
    </cfRule>
  </conditionalFormatting>
  <conditionalFormatting sqref="H65">
    <cfRule type="expression" dxfId="39" priority="7">
      <formula>$B65=""</formula>
    </cfRule>
  </conditionalFormatting>
  <conditionalFormatting sqref="G64">
    <cfRule type="expression" dxfId="38" priority="6">
      <formula>$B64=""</formula>
    </cfRule>
  </conditionalFormatting>
  <conditionalFormatting sqref="H64">
    <cfRule type="expression" dxfId="37" priority="5">
      <formula>$B64=""</formula>
    </cfRule>
  </conditionalFormatting>
  <conditionalFormatting sqref="J65">
    <cfRule type="expression" dxfId="36" priority="4">
      <formula>$B65=""</formula>
    </cfRule>
  </conditionalFormatting>
  <conditionalFormatting sqref="J64">
    <cfRule type="expression" dxfId="35" priority="3">
      <formula>$B64=""</formula>
    </cfRule>
  </conditionalFormatting>
  <conditionalFormatting sqref="AE6:AE14">
    <cfRule type="cellIs" dxfId="34" priority="2" operator="equal">
      <formula>0</formula>
    </cfRule>
  </conditionalFormatting>
  <conditionalFormatting sqref="AE6:AE14">
    <cfRule type="cellIs" dxfId="33" priority="1" operator="equal">
      <formula>0</formula>
    </cfRule>
  </conditionalFormatting>
  <dataValidations count="1">
    <dataValidation type="list" allowBlank="1" showInputMessage="1" showErrorMessage="1" sqref="D14" xr:uid="{00CB00A2-0081-43AC-898B-004100B40048}">
      <formula1>$AK$5:$AK$6</formula1>
    </dataValidation>
  </dataValidations>
  <pageMargins left="0.7" right="0.7" top="0.78740157500000008" bottom="0.78740157500000008" header="0.3" footer="0.3"/>
  <pageSetup paperSize="9" scale="30" orientation="portrait"/>
  <extLst>
    <ext xmlns:x14="http://schemas.microsoft.com/office/spreadsheetml/2009/9/main" uri="{78C0D931-6437-407d-A8EE-F0AAD7539E65}">
      <x14:conditionalFormattings>
        <x14:conditionalFormatting xmlns:xm="http://schemas.microsoft.com/office/excel/2006/main">
          <x14:cfRule type="expression" priority="236" id="{006B0096-00FB-4C50-B954-00A200FB0035}">
            <xm:f>AND($D48&gt;='Basisdaten zum Projekt'!$D$34,$D48&lt;='Basisdaten zum Projekt'!$E$34,'Basisdaten zum Projekt'!$F$34="x")</xm:f>
            <x14:dxf>
              <fill>
                <patternFill patternType="solid">
                  <fgColor indexed="26"/>
                  <bgColor indexed="26"/>
                </patternFill>
              </fill>
            </x14:dxf>
          </x14:cfRule>
          <xm:sqref>AB48:AB59 AB78:AB89 AB93:AB104 AB108:AB119 AB123:AB134 AB138:AB149</xm:sqref>
        </x14:conditionalFormatting>
        <x14:conditionalFormatting xmlns:xm="http://schemas.microsoft.com/office/excel/2006/main">
          <x14:cfRule type="expression" priority="235" id="{00A20033-000B-4C92-8C0C-005700BC0099}">
            <xm:f>AND($D48&gt;='Basisdaten zum Projekt'!$D$33,$D48&lt;='Basisdaten zum Projekt'!$E$33,'Basisdaten zum Projekt'!$F$33="x")</xm:f>
            <x14:dxf>
              <fill>
                <patternFill patternType="solid">
                  <fgColor indexed="26"/>
                  <bgColor indexed="26"/>
                </patternFill>
              </fill>
            </x14:dxf>
          </x14:cfRule>
          <xm:sqref>AA48:AA59 AA78:AA89 AA93:AA104 AA108:AA119 AA123:AA134 AA138:AA149</xm:sqref>
        </x14:conditionalFormatting>
        <x14:conditionalFormatting xmlns:xm="http://schemas.microsoft.com/office/excel/2006/main">
          <x14:cfRule type="expression" priority="234" id="{00BB0051-0098-485D-9E8C-005600CA0047}">
            <xm:f>AND($D48&gt;='Basisdaten zum Projekt'!$D$32,$D48&lt;='Basisdaten zum Projekt'!$E$32,'Basisdaten zum Projekt'!$F$32="x")</xm:f>
            <x14:dxf>
              <fill>
                <patternFill patternType="solid">
                  <fgColor indexed="26"/>
                  <bgColor indexed="26"/>
                </patternFill>
              </fill>
            </x14:dxf>
          </x14:cfRule>
          <xm:sqref>Z48:Z59 Z78:Z89 Z93:Z104 Z108:Z119 Z123:Z134 Z138:Z149</xm:sqref>
        </x14:conditionalFormatting>
        <x14:conditionalFormatting xmlns:xm="http://schemas.microsoft.com/office/excel/2006/main">
          <x14:cfRule type="expression" priority="233" id="{00CA009D-00C1-4795-A41B-00B400E20080}">
            <xm:f>AND($D48&gt;='Basisdaten zum Projekt'!$D$31,$D48&lt;='Basisdaten zum Projekt'!$E$31,'Basisdaten zum Projekt'!$F$31="x")</xm:f>
            <x14:dxf>
              <fill>
                <patternFill patternType="solid">
                  <fgColor indexed="26"/>
                  <bgColor indexed="26"/>
                </patternFill>
              </fill>
            </x14:dxf>
          </x14:cfRule>
          <xm:sqref>Y48:Y59 Y78:Y89 Y93:Y104 Y108:Y119 Y123:Y134 Y138:Y149</xm:sqref>
        </x14:conditionalFormatting>
        <x14:conditionalFormatting xmlns:xm="http://schemas.microsoft.com/office/excel/2006/main">
          <x14:cfRule type="expression" priority="232" id="{00D40078-00F5-4A3B-9A16-005F003F00BC}">
            <xm:f>AND($D48&gt;='Basisdaten zum Projekt'!$D$30,$D48&lt;='Basisdaten zum Projekt'!$E$30,'Basisdaten zum Projekt'!$F$30="x")</xm:f>
            <x14:dxf>
              <fill>
                <patternFill patternType="solid">
                  <fgColor indexed="26"/>
                  <bgColor indexed="26"/>
                </patternFill>
              </fill>
            </x14:dxf>
          </x14:cfRule>
          <xm:sqref>X48:X59 X78:X89 X93:X104 X108:X119 X123:X134 X138:X149</xm:sqref>
        </x14:conditionalFormatting>
        <x14:conditionalFormatting xmlns:xm="http://schemas.microsoft.com/office/excel/2006/main">
          <x14:cfRule type="expression" priority="231" id="{002100E7-000D-40DA-AEC1-00DA00CF00B2}">
            <xm:f>AND($D48&gt;='Basisdaten zum Projekt'!$D$29,$D48&lt;='Basisdaten zum Projekt'!$E$29,'Basisdaten zum Projekt'!$F$29="x")</xm:f>
            <x14:dxf>
              <fill>
                <patternFill patternType="solid">
                  <fgColor indexed="26"/>
                  <bgColor indexed="26"/>
                </patternFill>
              </fill>
            </x14:dxf>
          </x14:cfRule>
          <xm:sqref>W48:W59 W78:W89 W93:W104 W108:W119 W123:W134 W138:W149</xm:sqref>
        </x14:conditionalFormatting>
        <x14:conditionalFormatting xmlns:xm="http://schemas.microsoft.com/office/excel/2006/main">
          <x14:cfRule type="expression" priority="230" id="{005500EF-009E-4BD5-862B-004C003D00D7}">
            <xm:f>AND($D48&gt;='Basisdaten zum Projekt'!$D$28,$D48&lt;='Basisdaten zum Projekt'!$E$28,'Basisdaten zum Projekt'!$F$28="x")</xm:f>
            <x14:dxf>
              <fill>
                <patternFill patternType="solid">
                  <fgColor indexed="26"/>
                  <bgColor indexed="26"/>
                </patternFill>
              </fill>
            </x14:dxf>
          </x14:cfRule>
          <xm:sqref>V48:V59 V78:V89 V93:V104 V108:V119 V123:V134 V138:V149</xm:sqref>
        </x14:conditionalFormatting>
        <x14:conditionalFormatting xmlns:xm="http://schemas.microsoft.com/office/excel/2006/main">
          <x14:cfRule type="expression" priority="229" id="{002100DF-003F-4E65-BE68-00A200A40080}">
            <xm:f>AND(D48&gt;='Basisdaten zum Projekt'!$D$27,D48&lt;='Basisdaten zum Projekt'!$E$27,'Basisdaten zum Projekt'!$F$27="x")</xm:f>
            <x14:dxf>
              <fill>
                <patternFill patternType="solid">
                  <fgColor indexed="26"/>
                  <bgColor indexed="26"/>
                </patternFill>
              </fill>
            </x14:dxf>
          </x14:cfRule>
          <xm:sqref>U48:U59 U78:U89 U93:U104 U108:U119 U123:U134 U138:U149</xm:sqref>
        </x14:conditionalFormatting>
        <x14:conditionalFormatting xmlns:xm="http://schemas.microsoft.com/office/excel/2006/main">
          <x14:cfRule type="expression" priority="228" id="{00E6008E-00A6-4A34-B60C-002E003E007E}">
            <xm:f>AND($D48&gt;='Basisdaten zum Projekt'!$D$26,$D48&lt;='Basisdaten zum Projekt'!$E$26,'Basisdaten zum Projekt'!$F$26="x")</xm:f>
            <x14:dxf>
              <fill>
                <patternFill patternType="solid">
                  <fgColor indexed="26"/>
                  <bgColor indexed="26"/>
                </patternFill>
              </fill>
            </x14:dxf>
          </x14:cfRule>
          <xm:sqref>T48:T59 T78:T89 T93:T104 T108:T119 T123:T134 T138:T149</xm:sqref>
        </x14:conditionalFormatting>
        <x14:conditionalFormatting xmlns:xm="http://schemas.microsoft.com/office/excel/2006/main">
          <x14:cfRule type="expression" priority="227" id="{004D0070-0011-4A76-AB96-002A00680075}">
            <xm:f>AND($D48&gt;='Basisdaten zum Projekt'!$D$25,$D48&lt;='Basisdaten zum Projekt'!$E$25,'Basisdaten zum Projekt'!$F$25="x")</xm:f>
            <x14:dxf>
              <fill>
                <patternFill patternType="solid">
                  <fgColor indexed="26"/>
                  <bgColor indexed="26"/>
                </patternFill>
              </fill>
            </x14:dxf>
          </x14:cfRule>
          <xm:sqref>S48:S59 S78:S89 S93:S104 S108:S119 S123:S134 S138:S149</xm:sqref>
        </x14:conditionalFormatting>
        <x14:conditionalFormatting xmlns:xm="http://schemas.microsoft.com/office/excel/2006/main">
          <x14:cfRule type="expression" priority="226" id="{00DB0079-0071-485B-996E-008200BD004E}">
            <xm:f>AND($D48&gt;='Basisdaten zum Projekt'!$D$24,$D48&lt;='Basisdaten zum Projekt'!$E$24,'Basisdaten zum Projekt'!$F$24="x")</xm:f>
            <x14:dxf>
              <fill>
                <patternFill patternType="solid">
                  <fgColor indexed="26"/>
                  <bgColor indexed="26"/>
                </patternFill>
              </fill>
            </x14:dxf>
          </x14:cfRule>
          <xm:sqref>R48:R59 R78:R89 R93:R104 R108:R119 R123:R134 R138:R149</xm:sqref>
        </x14:conditionalFormatting>
        <x14:conditionalFormatting xmlns:xm="http://schemas.microsoft.com/office/excel/2006/main">
          <x14:cfRule type="expression" priority="225" id="{00D9009C-00CF-455A-9BEE-00F0001B0015}">
            <xm:f>AND($D48&gt;='Basisdaten zum Projekt'!$D$23,$D48&lt;='Basisdaten zum Projekt'!$E$23,'Basisdaten zum Projekt'!$F$23="x")</xm:f>
            <x14:dxf>
              <fill>
                <patternFill patternType="solid">
                  <fgColor indexed="26"/>
                  <bgColor indexed="26"/>
                </patternFill>
              </fill>
            </x14:dxf>
          </x14:cfRule>
          <xm:sqref>Q48:Q59 Q78:Q89 Q93:Q104 Q108:Q119 Q123:Q134 Q138:Q149</xm:sqref>
        </x14:conditionalFormatting>
        <x14:conditionalFormatting xmlns:xm="http://schemas.microsoft.com/office/excel/2006/main">
          <x14:cfRule type="expression" priority="224" id="{00E60028-0020-4A71-8939-009200CA000E}">
            <xm:f>AND($D48&gt;='Basisdaten zum Projekt'!$D$22,$D48&lt;='Basisdaten zum Projekt'!$E$22,'Basisdaten zum Projekt'!$F$22="x")</xm:f>
            <x14:dxf>
              <fill>
                <patternFill patternType="solid">
                  <fgColor indexed="26"/>
                  <bgColor indexed="26"/>
                </patternFill>
              </fill>
            </x14:dxf>
          </x14:cfRule>
          <xm:sqref>P48:P59 P78:P89 P93:P104 P108:P119 P123:P134 P138:P149</xm:sqref>
        </x14:conditionalFormatting>
        <x14:conditionalFormatting xmlns:xm="http://schemas.microsoft.com/office/excel/2006/main">
          <x14:cfRule type="expression" priority="223" id="{00B2004C-00A6-4464-8185-003600520089}">
            <xm:f>AND($D48&gt;='Basisdaten zum Projekt'!$D$21,$D48&lt;='Basisdaten zum Projekt'!$E$21,'Basisdaten zum Projekt'!$F$21="x")</xm:f>
            <x14:dxf>
              <fill>
                <patternFill patternType="solid">
                  <fgColor indexed="26"/>
                  <bgColor indexed="26"/>
                </patternFill>
              </fill>
            </x14:dxf>
          </x14:cfRule>
          <xm:sqref>O48:O59 O78:O89 O93:O104 O108:O119 O123:O134 O138:O149</xm:sqref>
        </x14:conditionalFormatting>
        <x14:conditionalFormatting xmlns:xm="http://schemas.microsoft.com/office/excel/2006/main">
          <x14:cfRule type="expression" priority="222" id="{00550099-0050-4740-9FA1-00D600CE0063}">
            <xm:f>AND($D48&gt;='Basisdaten zum Projekt'!$D$20,$D48&lt;='Basisdaten zum Projekt'!$E$20,'Basisdaten zum Projekt'!$F$20="x")</xm:f>
            <x14:dxf>
              <fill>
                <patternFill patternType="solid">
                  <fgColor indexed="26"/>
                  <bgColor indexed="26"/>
                </patternFill>
              </fill>
            </x14:dxf>
          </x14:cfRule>
          <xm:sqref>N48:N59 N78:N89 N93:N104 N108:N119 N123:N134 N138:N149</xm:sqref>
        </x14:conditionalFormatting>
        <x14:conditionalFormatting xmlns:xm="http://schemas.microsoft.com/office/excel/2006/main">
          <x14:cfRule type="cellIs" priority="208" operator="greaterThan" id="{007B00C9-00D5-479C-957A-00BD00270060}">
            <xm:f>'Basisdaten zum Projekt'!$C$7</xm:f>
            <x14:dxf>
              <font>
                <color rgb="FFF2F2F2"/>
              </font>
            </x14:dxf>
          </x14:cfRule>
          <xm:sqref>C48:C62 C75:C77 C90:C149</xm:sqref>
        </x14:conditionalFormatting>
        <x14:conditionalFormatting xmlns:xm="http://schemas.microsoft.com/office/excel/2006/main">
          <x14:cfRule type="cellIs" priority="101" operator="greaterThan" id="{00C1002E-00A0-4AE0-BC05-00A500080066}">
            <xm:f>'Basisdaten zum Projekt'!$C$7</xm:f>
            <x14:dxf>
              <font>
                <color rgb="FFF2F2F2"/>
              </font>
            </x14:dxf>
          </x14:cfRule>
          <xm:sqref>C63:C74</xm:sqref>
        </x14:conditionalFormatting>
        <x14:conditionalFormatting xmlns:xm="http://schemas.microsoft.com/office/excel/2006/main">
          <x14:cfRule type="cellIs" priority="95" operator="greaterThan" id="{001600C0-00C3-4008-A22F-005A00E80053}">
            <xm:f>'Basisdaten zum Projekt'!$C$7</xm:f>
            <x14:dxf>
              <font>
                <color rgb="FFF2F2F2"/>
              </font>
            </x14:dxf>
          </x14:cfRule>
          <xm:sqref>C78:C89</xm:sqref>
        </x14:conditionalFormatting>
        <x14:conditionalFormatting xmlns:xm="http://schemas.microsoft.com/office/excel/2006/main">
          <x14:cfRule type="expression" priority="61" id="{00880029-005D-4691-B0D3-001F00B6000F}">
            <xm:f>AND($D63&gt;='Basisdaten zum Projekt'!$D$34,$D63&lt;='Basisdaten zum Projekt'!$E$34,'Basisdaten zum Projekt'!$F$34="x")</xm:f>
            <x14:dxf>
              <fill>
                <patternFill patternType="solid">
                  <fgColor indexed="26"/>
                  <bgColor indexed="26"/>
                </patternFill>
              </fill>
            </x14:dxf>
          </x14:cfRule>
          <xm:sqref>AB63:AB74</xm:sqref>
        </x14:conditionalFormatting>
        <x14:conditionalFormatting xmlns:xm="http://schemas.microsoft.com/office/excel/2006/main">
          <x14:cfRule type="expression" priority="60" id="{007800F1-0027-430E-A04C-00B2008200F3}">
            <xm:f>AND($D63&gt;='Basisdaten zum Projekt'!$D$33,$D63&lt;='Basisdaten zum Projekt'!$E$33,'Basisdaten zum Projekt'!$F$33="x")</xm:f>
            <x14:dxf>
              <fill>
                <patternFill patternType="solid">
                  <fgColor indexed="26"/>
                  <bgColor indexed="26"/>
                </patternFill>
              </fill>
            </x14:dxf>
          </x14:cfRule>
          <xm:sqref>AA63:AA74</xm:sqref>
        </x14:conditionalFormatting>
        <x14:conditionalFormatting xmlns:xm="http://schemas.microsoft.com/office/excel/2006/main">
          <x14:cfRule type="expression" priority="59" id="{001C00FE-006C-4772-8014-009200790014}">
            <xm:f>AND($D63&gt;='Basisdaten zum Projekt'!$D$32,$D63&lt;='Basisdaten zum Projekt'!$E$32,'Basisdaten zum Projekt'!$F$32="x")</xm:f>
            <x14:dxf>
              <fill>
                <patternFill patternType="solid">
                  <fgColor indexed="26"/>
                  <bgColor indexed="26"/>
                </patternFill>
              </fill>
            </x14:dxf>
          </x14:cfRule>
          <xm:sqref>Z63:Z74</xm:sqref>
        </x14:conditionalFormatting>
        <x14:conditionalFormatting xmlns:xm="http://schemas.microsoft.com/office/excel/2006/main">
          <x14:cfRule type="expression" priority="58" id="{009F009A-0007-438F-871D-0056005800C7}">
            <xm:f>AND($D63&gt;='Basisdaten zum Projekt'!$D$31,$D63&lt;='Basisdaten zum Projekt'!$E$31,'Basisdaten zum Projekt'!$F$31="x")</xm:f>
            <x14:dxf>
              <fill>
                <patternFill patternType="solid">
                  <fgColor indexed="26"/>
                  <bgColor indexed="26"/>
                </patternFill>
              </fill>
            </x14:dxf>
          </x14:cfRule>
          <xm:sqref>Y63:Y74</xm:sqref>
        </x14:conditionalFormatting>
        <x14:conditionalFormatting xmlns:xm="http://schemas.microsoft.com/office/excel/2006/main">
          <x14:cfRule type="expression" priority="57" id="{000900D6-002E-4416-82B9-000500B900BD}">
            <xm:f>AND($D63&gt;='Basisdaten zum Projekt'!$D$30,$D63&lt;='Basisdaten zum Projekt'!$E$30,'Basisdaten zum Projekt'!$F$30="x")</xm:f>
            <x14:dxf>
              <fill>
                <patternFill patternType="solid">
                  <fgColor indexed="26"/>
                  <bgColor indexed="26"/>
                </patternFill>
              </fill>
            </x14:dxf>
          </x14:cfRule>
          <xm:sqref>X63:X74</xm:sqref>
        </x14:conditionalFormatting>
        <x14:conditionalFormatting xmlns:xm="http://schemas.microsoft.com/office/excel/2006/main">
          <x14:cfRule type="expression" priority="56" id="{00C30037-001F-40AF-83EB-002D008800B0}">
            <xm:f>AND($D63&gt;='Basisdaten zum Projekt'!$D$29,$D63&lt;='Basisdaten zum Projekt'!$E$29,'Basisdaten zum Projekt'!$F$29="x")</xm:f>
            <x14:dxf>
              <fill>
                <patternFill patternType="solid">
                  <fgColor indexed="26"/>
                  <bgColor indexed="26"/>
                </patternFill>
              </fill>
            </x14:dxf>
          </x14:cfRule>
          <xm:sqref>W63:W74</xm:sqref>
        </x14:conditionalFormatting>
        <x14:conditionalFormatting xmlns:xm="http://schemas.microsoft.com/office/excel/2006/main">
          <x14:cfRule type="expression" priority="55" id="{00FD0026-0000-4F36-957B-000200C90098}">
            <xm:f>AND($D63&gt;='Basisdaten zum Projekt'!$D$28,$D63&lt;='Basisdaten zum Projekt'!$E$28,'Basisdaten zum Projekt'!$F$28="x")</xm:f>
            <x14:dxf>
              <fill>
                <patternFill patternType="solid">
                  <fgColor indexed="26"/>
                  <bgColor indexed="26"/>
                </patternFill>
              </fill>
            </x14:dxf>
          </x14:cfRule>
          <xm:sqref>V63:V74</xm:sqref>
        </x14:conditionalFormatting>
        <x14:conditionalFormatting xmlns:xm="http://schemas.microsoft.com/office/excel/2006/main">
          <x14:cfRule type="expression" priority="54" id="{00410087-0017-4D84-B033-007D007D0058}">
            <xm:f>AND(D63&gt;='Basisdaten zum Projekt'!$D$27,D63&lt;='Basisdaten zum Projekt'!$E$27,'Basisdaten zum Projekt'!$F$27="x")</xm:f>
            <x14:dxf>
              <fill>
                <patternFill patternType="solid">
                  <fgColor indexed="26"/>
                  <bgColor indexed="26"/>
                </patternFill>
              </fill>
            </x14:dxf>
          </x14:cfRule>
          <xm:sqref>U63:U74</xm:sqref>
        </x14:conditionalFormatting>
        <x14:conditionalFormatting xmlns:xm="http://schemas.microsoft.com/office/excel/2006/main">
          <x14:cfRule type="expression" priority="53" id="{006A00F1-0065-4BBA-8811-008F008C00D1}">
            <xm:f>AND($D63&gt;='Basisdaten zum Projekt'!$D$26,$D63&lt;='Basisdaten zum Projekt'!$E$26,'Basisdaten zum Projekt'!$F$26="x")</xm:f>
            <x14:dxf>
              <fill>
                <patternFill patternType="solid">
                  <fgColor indexed="26"/>
                  <bgColor indexed="26"/>
                </patternFill>
              </fill>
            </x14:dxf>
          </x14:cfRule>
          <xm:sqref>T63:T74</xm:sqref>
        </x14:conditionalFormatting>
        <x14:conditionalFormatting xmlns:xm="http://schemas.microsoft.com/office/excel/2006/main">
          <x14:cfRule type="expression" priority="52" id="{00D5005F-005F-4B3D-98F1-0028001E00ED}">
            <xm:f>AND($D63&gt;='Basisdaten zum Projekt'!$D$25,$D63&lt;='Basisdaten zum Projekt'!$E$25,'Basisdaten zum Projekt'!$F$25="x")</xm:f>
            <x14:dxf>
              <fill>
                <patternFill patternType="solid">
                  <fgColor indexed="26"/>
                  <bgColor indexed="26"/>
                </patternFill>
              </fill>
            </x14:dxf>
          </x14:cfRule>
          <xm:sqref>S63:S74</xm:sqref>
        </x14:conditionalFormatting>
        <x14:conditionalFormatting xmlns:xm="http://schemas.microsoft.com/office/excel/2006/main">
          <x14:cfRule type="expression" priority="51" id="{00B9005C-0006-4E61-B682-00E000610029}">
            <xm:f>AND($D63&gt;='Basisdaten zum Projekt'!$D$24,$D63&lt;='Basisdaten zum Projekt'!$E$24,'Basisdaten zum Projekt'!$F$24="x")</xm:f>
            <x14:dxf>
              <fill>
                <patternFill patternType="solid">
                  <fgColor indexed="26"/>
                  <bgColor indexed="26"/>
                </patternFill>
              </fill>
            </x14:dxf>
          </x14:cfRule>
          <xm:sqref>R63:R74</xm:sqref>
        </x14:conditionalFormatting>
        <x14:conditionalFormatting xmlns:xm="http://schemas.microsoft.com/office/excel/2006/main">
          <x14:cfRule type="expression" priority="50" id="{00C10048-0028-44F0-B2C8-00A100D90083}">
            <xm:f>AND($D63&gt;='Basisdaten zum Projekt'!$D$23,$D63&lt;='Basisdaten zum Projekt'!$E$23,'Basisdaten zum Projekt'!$F$23="x")</xm:f>
            <x14:dxf>
              <fill>
                <patternFill patternType="solid">
                  <fgColor indexed="26"/>
                  <bgColor indexed="26"/>
                </patternFill>
              </fill>
            </x14:dxf>
          </x14:cfRule>
          <xm:sqref>Q63:Q74</xm:sqref>
        </x14:conditionalFormatting>
        <x14:conditionalFormatting xmlns:xm="http://schemas.microsoft.com/office/excel/2006/main">
          <x14:cfRule type="expression" priority="49" id="{002900D8-009A-443C-B7E4-00A900D700B4}">
            <xm:f>AND($D63&gt;='Basisdaten zum Projekt'!$D$22,$D63&lt;='Basisdaten zum Projekt'!$E$22,'Basisdaten zum Projekt'!$F$22="x")</xm:f>
            <x14:dxf>
              <fill>
                <patternFill patternType="solid">
                  <fgColor indexed="26"/>
                  <bgColor indexed="26"/>
                </patternFill>
              </fill>
            </x14:dxf>
          </x14:cfRule>
          <xm:sqref>P63:P74</xm:sqref>
        </x14:conditionalFormatting>
        <x14:conditionalFormatting xmlns:xm="http://schemas.microsoft.com/office/excel/2006/main">
          <x14:cfRule type="expression" priority="48" id="{008900CB-0024-4A60-8685-00C5000100B8}">
            <xm:f>AND($D63&gt;='Basisdaten zum Projekt'!$D$21,$D63&lt;='Basisdaten zum Projekt'!$E$21,'Basisdaten zum Projekt'!$F$21="x")</xm:f>
            <x14:dxf>
              <fill>
                <patternFill patternType="solid">
                  <fgColor indexed="26"/>
                  <bgColor indexed="26"/>
                </patternFill>
              </fill>
            </x14:dxf>
          </x14:cfRule>
          <xm:sqref>O63:O74</xm:sqref>
        </x14:conditionalFormatting>
        <x14:conditionalFormatting xmlns:xm="http://schemas.microsoft.com/office/excel/2006/main">
          <x14:cfRule type="expression" priority="47" id="{003500A0-0044-46B2-A2A6-00E800AB0085}">
            <xm:f>AND($D63&gt;='Basisdaten zum Projekt'!$D$20,$D63&lt;='Basisdaten zum Projekt'!$E$20,'Basisdaten zum Projekt'!$F$20="x")</xm:f>
            <x14:dxf>
              <fill>
                <patternFill patternType="solid">
                  <fgColor indexed="26"/>
                  <bgColor indexed="26"/>
                </patternFill>
              </fill>
            </x14:dxf>
          </x14:cfRule>
          <xm:sqref>N63:N74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F00-000000000000}">
          <x14:formula1>
            <xm:f>'Übersicht Berichte'!$A$3:$A$8</xm:f>
          </x14:formula1>
          <xm:sqref>H5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Disclaimer</vt:lpstr>
      <vt:lpstr>Liesmich-Seite</vt:lpstr>
      <vt:lpstr>Basisdaten zum Projekt</vt:lpstr>
      <vt:lpstr>Übersicht Mitarbeiter_innen</vt:lpstr>
      <vt:lpstr>Übersicht Berichte</vt:lpstr>
      <vt:lpstr>Beispiel</vt:lpstr>
      <vt:lpstr>Musterfrau</vt:lpstr>
      <vt:lpstr>Mustermann</vt:lpstr>
      <vt:lpstr>Mustermensch</vt:lpstr>
      <vt:lpstr>Musterhaft</vt:lpstr>
      <vt:lpstr>Nachname_5</vt:lpstr>
      <vt:lpstr>Nachname_6</vt:lpstr>
      <vt:lpstr>Nachname_7</vt:lpstr>
      <vt:lpstr>Nachname_8</vt:lpstr>
      <vt:lpstr>Nachname_9</vt:lpstr>
      <vt:lpstr>Nachname_10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Böttcher,Katja</dc:creator>
  <cp:lastModifiedBy>Veronika Kauert</cp:lastModifiedBy>
  <cp:revision>7</cp:revision>
  <dcterms:created xsi:type="dcterms:W3CDTF">2023-09-11T11:54:12Z</dcterms:created>
  <dcterms:modified xsi:type="dcterms:W3CDTF">2024-08-05T06:08:21Z</dcterms:modified>
</cp:coreProperties>
</file>